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20" activeTab="2"/>
  </bookViews>
  <sheets>
    <sheet name="启智学校" sheetId="2" r:id="rId1"/>
    <sheet name="2024年（调整）" sheetId="1" r:id="rId2"/>
    <sheet name="本资金安排表 (报财政)" sheetId="4" r:id="rId3"/>
  </sheets>
  <calcPr calcId="144525"/>
</workbook>
</file>

<file path=xl/sharedStrings.xml><?xml version="1.0" encoding="utf-8"?>
<sst xmlns="http://schemas.openxmlformats.org/spreadsheetml/2006/main" count="306" uniqueCount="84">
  <si>
    <t>乐昌市2024年及清算2023年义务教育阶段残疾学生公用经费补助资金安排表（启智学校）</t>
  </si>
  <si>
    <t>填报单位：乐昌市教育局</t>
  </si>
  <si>
    <t>单位：元</t>
  </si>
  <si>
    <t>学　　校</t>
  </si>
  <si>
    <t>2024年公用经费（元）</t>
  </si>
  <si>
    <t>清算2023年公用经费</t>
  </si>
  <si>
    <t>下达金额</t>
  </si>
  <si>
    <t>备注</t>
  </si>
  <si>
    <t>金额</t>
  </si>
  <si>
    <t>2022学年特殊教育学校义务教育阶段（人）</t>
  </si>
  <si>
    <t>小学生</t>
  </si>
  <si>
    <t>初中生</t>
  </si>
  <si>
    <t>小计</t>
  </si>
  <si>
    <t>视力残疾</t>
  </si>
  <si>
    <t>听力残疾</t>
  </si>
  <si>
    <t>智力残疾</t>
  </si>
  <si>
    <t>其他残疾</t>
  </si>
  <si>
    <t>合  计</t>
  </si>
  <si>
    <t>乐昌市启智学校</t>
  </si>
  <si>
    <r>
      <rPr>
        <sz val="16"/>
        <rFont val="宋体"/>
        <charset val="134"/>
        <scheme val="minor"/>
      </rPr>
      <t>2024</t>
    </r>
    <r>
      <rPr>
        <sz val="16"/>
        <rFont val="宋体"/>
        <charset val="134"/>
      </rPr>
      <t>年及清算2023年义务教育阶段残疾学生（随班就读、送教上门）公用经费补助明细表</t>
    </r>
  </si>
  <si>
    <t>2024.1.22</t>
  </si>
  <si>
    <t>序号</t>
  </si>
  <si>
    <t>补助总额</t>
  </si>
  <si>
    <t>补助金额（6000元）</t>
  </si>
  <si>
    <t>2022学年随班就读、送教上门（人）</t>
  </si>
  <si>
    <t>清算上年</t>
  </si>
  <si>
    <t>上年补发补扣</t>
  </si>
  <si>
    <t>文号</t>
  </si>
  <si>
    <t>本次资金分配明细表=C-T</t>
  </si>
  <si>
    <t>下一年（2025）再行清算</t>
  </si>
  <si>
    <t>合计</t>
  </si>
  <si>
    <t>小学</t>
  </si>
  <si>
    <t>初中</t>
  </si>
  <si>
    <t>随班就读</t>
  </si>
  <si>
    <t>送教上门</t>
  </si>
  <si>
    <t>乐昌市乐昌小学</t>
  </si>
  <si>
    <t>粤财科教〔2023〕182号</t>
  </si>
  <si>
    <t>特殊教育</t>
  </si>
  <si>
    <t>乐昌市坪梅小学</t>
  </si>
  <si>
    <t>乐昌市乐城镇第一小学</t>
  </si>
  <si>
    <t>乐昌市河南小学</t>
  </si>
  <si>
    <t>乐昌市长来镇中心小学</t>
  </si>
  <si>
    <t>乐昌市北乡镇中心学校</t>
  </si>
  <si>
    <t>乐昌市五山镇中心学校</t>
  </si>
  <si>
    <t>乐昌市九峰镇中心小学</t>
  </si>
  <si>
    <t>乐昌市大源镇中心学校</t>
  </si>
  <si>
    <t>乐昌市坪石镇金鸡小学</t>
  </si>
  <si>
    <t>乐昌市老坪石中心学校</t>
  </si>
  <si>
    <t>乐昌市黄圃镇中心学校</t>
  </si>
  <si>
    <t>乐昌市庆云镇中心学校</t>
  </si>
  <si>
    <t>乐昌市白石镇中心学校</t>
  </si>
  <si>
    <t>乐昌市梅花镇中心小学</t>
  </si>
  <si>
    <t>乐昌市沙坪镇中心小学</t>
  </si>
  <si>
    <t>乐昌市云岩镇中心小学</t>
  </si>
  <si>
    <t>乐昌市乐城镇第二小学</t>
  </si>
  <si>
    <t>乐昌市乐城镇第三小学</t>
  </si>
  <si>
    <t>乐昌市坪梅中学</t>
  </si>
  <si>
    <t>乐昌市关春中学</t>
  </si>
  <si>
    <t>乐昌市坪石实验学校</t>
  </si>
  <si>
    <t>乐昌市乐昌实验学校</t>
  </si>
  <si>
    <t>乐昌市第四中学</t>
  </si>
  <si>
    <t>乐昌市长来镇中学</t>
  </si>
  <si>
    <t>乐昌市廊田镇中心学校</t>
  </si>
  <si>
    <t>乐昌市九峰镇中学</t>
  </si>
  <si>
    <t>乐昌市两江镇中心学校</t>
  </si>
  <si>
    <t>乐昌市三溪镇中心学校</t>
  </si>
  <si>
    <t>乐昌市梅花镇中学</t>
  </si>
  <si>
    <t>乐昌市秀水镇中心学校</t>
  </si>
  <si>
    <t>乐昌市沙坪镇中学</t>
  </si>
  <si>
    <t>乐昌市云岩镇中学</t>
  </si>
  <si>
    <t>乐昌市果育小学</t>
  </si>
  <si>
    <t>乐昌市凤凰小学</t>
  </si>
  <si>
    <t>乐昌市乐园小学</t>
  </si>
  <si>
    <t>乐昌市新时代学校</t>
  </si>
  <si>
    <t>乐昌市第二中学</t>
  </si>
  <si>
    <t>乐昌市第三中学</t>
  </si>
  <si>
    <t>乐昌市中英文学校</t>
  </si>
  <si>
    <t>附件１</t>
  </si>
  <si>
    <t>2024年及清算2023年义务教育阶段残疾学生公用经费补助资金分配明细表</t>
  </si>
  <si>
    <t>补助学校</t>
  </si>
  <si>
    <t>单位负责人：</t>
  </si>
  <si>
    <t>分管：</t>
  </si>
  <si>
    <t>股室负责人：</t>
  </si>
  <si>
    <t>制表：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</si>
</sst>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indexed="8"/>
      <name val="宋体"/>
      <charset val="134"/>
    </font>
    <font>
      <sz val="16"/>
      <name val="宋体"/>
      <charset val="134"/>
      <scheme val="minor"/>
    </font>
    <font>
      <sz val="11"/>
      <name val="宋体"/>
      <charset val="134"/>
    </font>
    <font>
      <sz val="8"/>
      <color indexed="8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9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0" borderId="10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14" borderId="13" applyNumberFormat="0" applyAlignment="0" applyProtection="0">
      <alignment vertical="center"/>
    </xf>
    <xf numFmtId="0" fontId="19" fillId="14" borderId="9" applyNumberFormat="0" applyAlignment="0" applyProtection="0">
      <alignment vertical="center"/>
    </xf>
    <xf numFmtId="0" fontId="20" fillId="15" borderId="14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shrinkToFit="1"/>
    </xf>
    <xf numFmtId="176" fontId="2" fillId="0" borderId="2" xfId="0" applyNumberFormat="1" applyFont="1" applyFill="1" applyBorder="1" applyAlignment="1">
      <alignment vertical="center" shrinkToFit="1"/>
    </xf>
    <xf numFmtId="0" fontId="2" fillId="2" borderId="2" xfId="0" applyFont="1" applyFill="1" applyBorder="1" applyAlignment="1">
      <alignment vertical="center" shrinkToFit="1"/>
    </xf>
    <xf numFmtId="0" fontId="2" fillId="0" borderId="2" xfId="0" applyFont="1" applyFill="1" applyBorder="1" applyAlignment="1">
      <alignment horizontal="right" vertical="center" shrinkToFit="1"/>
    </xf>
    <xf numFmtId="0" fontId="2" fillId="0" borderId="2" xfId="0" applyFont="1" applyFill="1" applyBorder="1" applyAlignment="1">
      <alignment horizontal="left" vertical="center" shrinkToFit="1"/>
    </xf>
    <xf numFmtId="0" fontId="2" fillId="0" borderId="2" xfId="0" applyFont="1" applyFill="1" applyBorder="1" applyAlignment="1">
      <alignment vertical="center" shrinkToFit="1"/>
    </xf>
    <xf numFmtId="0" fontId="0" fillId="0" borderId="2" xfId="0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0" fontId="0" fillId="2" borderId="0" xfId="0" applyFont="1" applyFill="1">
      <alignment vertical="center"/>
    </xf>
    <xf numFmtId="0" fontId="0" fillId="3" borderId="0" xfId="0" applyFont="1" applyFill="1">
      <alignment vertical="center"/>
    </xf>
    <xf numFmtId="0" fontId="0" fillId="4" borderId="0" xfId="0" applyFont="1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 shrinkToFit="1"/>
    </xf>
    <xf numFmtId="0" fontId="0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2" borderId="2" xfId="0" applyFont="1" applyFill="1" applyBorder="1">
      <alignment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0" fillId="3" borderId="2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0"/>
  <sheetViews>
    <sheetView showZeros="0" zoomScale="85" zoomScaleNormal="85" topLeftCell="A11" workbookViewId="0">
      <selection activeCell="Z19" sqref="Z19"/>
    </sheetView>
  </sheetViews>
  <sheetFormatPr defaultColWidth="9" defaultRowHeight="14.4"/>
  <cols>
    <col min="1" max="1" width="18.037037037037" style="40" customWidth="1"/>
    <col min="2" max="2" width="8.62037037037037" style="40" customWidth="1"/>
    <col min="3" max="6" width="4.7037037037037" style="40" customWidth="1"/>
    <col min="7" max="7" width="3.89814814814815" style="40" customWidth="1"/>
    <col min="8" max="11" width="4.7037037037037" style="40" customWidth="1"/>
    <col min="12" max="12" width="3.89814814814815" style="40" customWidth="1"/>
    <col min="13" max="13" width="9.67592592592593" style="40" customWidth="1"/>
    <col min="14" max="23" width="4.17592592592593" style="40" customWidth="1"/>
    <col min="24" max="24" width="11.3611111111111" style="40" customWidth="1"/>
    <col min="25" max="25" width="13.1944444444444" style="40" customWidth="1"/>
    <col min="26" max="26" width="11.2314814814815" style="40" customWidth="1"/>
    <col min="27" max="16379" width="8.7962962962963" style="40"/>
  </cols>
  <sheetData>
    <row r="1" ht="71.25" customHeight="1" spans="1: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25.5" customHeight="1" spans="1:25">
      <c r="A2" s="41" t="s">
        <v>1</v>
      </c>
      <c r="B2" s="42"/>
      <c r="C2" s="42"/>
      <c r="D2" s="2"/>
      <c r="E2" s="2"/>
      <c r="F2" s="2"/>
      <c r="Y2" s="5" t="s">
        <v>2</v>
      </c>
    </row>
    <row r="3" ht="19" customHeight="1" spans="1:25">
      <c r="A3" s="43" t="s">
        <v>3</v>
      </c>
      <c r="B3" s="44" t="s">
        <v>4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7" t="s">
        <v>5</v>
      </c>
      <c r="N3" s="47"/>
      <c r="O3" s="47"/>
      <c r="P3" s="47"/>
      <c r="Q3" s="47"/>
      <c r="R3" s="47"/>
      <c r="S3" s="47"/>
      <c r="T3" s="47"/>
      <c r="U3" s="47"/>
      <c r="V3" s="47"/>
      <c r="W3" s="47"/>
      <c r="X3" s="50" t="s">
        <v>6</v>
      </c>
      <c r="Y3" s="51" t="s">
        <v>7</v>
      </c>
    </row>
    <row r="4" ht="19" customHeight="1" spans="1:25">
      <c r="A4" s="46"/>
      <c r="B4" s="43" t="s">
        <v>8</v>
      </c>
      <c r="C4" s="45" t="s">
        <v>9</v>
      </c>
      <c r="D4" s="45"/>
      <c r="E4" s="45"/>
      <c r="F4" s="45"/>
      <c r="G4" s="45"/>
      <c r="H4" s="45"/>
      <c r="I4" s="45"/>
      <c r="J4" s="45"/>
      <c r="K4" s="45"/>
      <c r="L4" s="45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50"/>
      <c r="Y4" s="51"/>
    </row>
    <row r="5" ht="19" customHeight="1" spans="1:25">
      <c r="A5" s="46"/>
      <c r="B5" s="46"/>
      <c r="C5" s="47" t="s">
        <v>10</v>
      </c>
      <c r="D5" s="47"/>
      <c r="E5" s="47"/>
      <c r="F5" s="47"/>
      <c r="G5" s="47"/>
      <c r="H5" s="47" t="s">
        <v>11</v>
      </c>
      <c r="I5" s="47"/>
      <c r="J5" s="47"/>
      <c r="K5" s="47"/>
      <c r="L5" s="47"/>
      <c r="M5" s="47" t="s">
        <v>8</v>
      </c>
      <c r="N5" s="47" t="s">
        <v>10</v>
      </c>
      <c r="O5" s="47"/>
      <c r="P5" s="47"/>
      <c r="Q5" s="47"/>
      <c r="R5" s="47"/>
      <c r="S5" s="47" t="s">
        <v>11</v>
      </c>
      <c r="T5" s="47"/>
      <c r="U5" s="47"/>
      <c r="V5" s="47"/>
      <c r="W5" s="47"/>
      <c r="X5" s="50"/>
      <c r="Y5" s="51"/>
    </row>
    <row r="6" ht="30" customHeight="1" spans="1:25">
      <c r="A6" s="48"/>
      <c r="B6" s="48"/>
      <c r="C6" s="49" t="s">
        <v>12</v>
      </c>
      <c r="D6" s="49" t="s">
        <v>13</v>
      </c>
      <c r="E6" s="49" t="s">
        <v>14</v>
      </c>
      <c r="F6" s="49" t="s">
        <v>15</v>
      </c>
      <c r="G6" s="49" t="s">
        <v>16</v>
      </c>
      <c r="H6" s="49" t="s">
        <v>12</v>
      </c>
      <c r="I6" s="49" t="s">
        <v>13</v>
      </c>
      <c r="J6" s="49" t="s">
        <v>14</v>
      </c>
      <c r="K6" s="49" t="s">
        <v>15</v>
      </c>
      <c r="L6" s="49" t="s">
        <v>16</v>
      </c>
      <c r="M6" s="47"/>
      <c r="N6" s="49" t="s">
        <v>12</v>
      </c>
      <c r="O6" s="49" t="s">
        <v>13</v>
      </c>
      <c r="P6" s="49" t="s">
        <v>14</v>
      </c>
      <c r="Q6" s="49" t="s">
        <v>15</v>
      </c>
      <c r="R6" s="49" t="s">
        <v>16</v>
      </c>
      <c r="S6" s="49" t="s">
        <v>12</v>
      </c>
      <c r="T6" s="49" t="s">
        <v>13</v>
      </c>
      <c r="U6" s="49" t="s">
        <v>14</v>
      </c>
      <c r="V6" s="49" t="s">
        <v>15</v>
      </c>
      <c r="W6" s="49" t="s">
        <v>16</v>
      </c>
      <c r="X6" s="50"/>
      <c r="Y6" s="51"/>
    </row>
    <row r="7" ht="43" customHeight="1" spans="1:25">
      <c r="A7" s="7" t="s">
        <v>17</v>
      </c>
      <c r="B7" s="12">
        <f>E7*9200+F7*11500+G7*11500+J7*15600+K7*19500+L7*19500</f>
        <v>1259600</v>
      </c>
      <c r="C7" s="12">
        <v>59</v>
      </c>
      <c r="D7" s="12"/>
      <c r="E7" s="12"/>
      <c r="F7" s="12">
        <v>47</v>
      </c>
      <c r="G7" s="12">
        <v>12</v>
      </c>
      <c r="H7" s="12">
        <v>30</v>
      </c>
      <c r="I7" s="12"/>
      <c r="J7" s="12">
        <v>1</v>
      </c>
      <c r="K7" s="12">
        <v>19</v>
      </c>
      <c r="L7" s="12">
        <v>10</v>
      </c>
      <c r="M7" s="12">
        <f>(O7*8+P7*8+Q7*10+R7*10)*1150+(T7*8+U7*8+V7*10+W7*10)*1950</f>
        <v>73300</v>
      </c>
      <c r="N7" s="12">
        <v>-4</v>
      </c>
      <c r="O7" s="12"/>
      <c r="P7" s="12">
        <v>-1</v>
      </c>
      <c r="Q7" s="12">
        <v>-1</v>
      </c>
      <c r="R7" s="12">
        <v>-2</v>
      </c>
      <c r="S7" s="12">
        <v>6</v>
      </c>
      <c r="T7" s="12"/>
      <c r="U7" s="12">
        <v>0</v>
      </c>
      <c r="V7" s="12">
        <v>6</v>
      </c>
      <c r="W7" s="12">
        <v>0</v>
      </c>
      <c r="X7" s="12">
        <f>B7+M7</f>
        <v>1332900</v>
      </c>
      <c r="Y7" s="12"/>
    </row>
    <row r="8" ht="43" customHeight="1" spans="1:30">
      <c r="A8" s="12" t="s">
        <v>18</v>
      </c>
      <c r="B8" s="12">
        <f>(E8*8+F8*10+G8*10)*1150+(J8*8+K8*10+L8*10)*1950</f>
        <v>1259600</v>
      </c>
      <c r="C8" s="12">
        <v>59</v>
      </c>
      <c r="D8" s="12"/>
      <c r="E8" s="12"/>
      <c r="F8" s="12">
        <v>47</v>
      </c>
      <c r="G8" s="12">
        <v>12</v>
      </c>
      <c r="H8" s="12">
        <v>30</v>
      </c>
      <c r="I8" s="12"/>
      <c r="J8" s="12">
        <v>1</v>
      </c>
      <c r="K8" s="12">
        <v>19</v>
      </c>
      <c r="L8" s="12">
        <v>10</v>
      </c>
      <c r="M8" s="12">
        <f>(O8*8+P8*8+Q8*10+R8*10)*1150+(T8*8+U8*8+V8*10+W8*10)*1950</f>
        <v>73300</v>
      </c>
      <c r="N8" s="12">
        <v>-4</v>
      </c>
      <c r="O8" s="12"/>
      <c r="P8" s="12">
        <v>-1</v>
      </c>
      <c r="Q8" s="12">
        <v>-1</v>
      </c>
      <c r="R8" s="12">
        <v>-2</v>
      </c>
      <c r="S8" s="12">
        <v>6</v>
      </c>
      <c r="T8" s="12"/>
      <c r="U8" s="12">
        <v>0</v>
      </c>
      <c r="V8" s="12">
        <v>6</v>
      </c>
      <c r="W8" s="12">
        <v>0</v>
      </c>
      <c r="X8" s="12">
        <f>B8+M8</f>
        <v>1332900</v>
      </c>
      <c r="Y8" s="12"/>
      <c r="AA8" s="52"/>
      <c r="AB8" s="52"/>
      <c r="AC8" s="52"/>
      <c r="AD8" s="52"/>
    </row>
    <row r="10" spans="2:13">
      <c r="B10" s="40">
        <f>AA10*6000+AB10*6000</f>
        <v>0</v>
      </c>
      <c r="M10" s="40">
        <f>AA11*6000+AB11*6000</f>
        <v>0</v>
      </c>
    </row>
  </sheetData>
  <mergeCells count="15">
    <mergeCell ref="A1:Y1"/>
    <mergeCell ref="B3:L3"/>
    <mergeCell ref="C4:L4"/>
    <mergeCell ref="C5:G5"/>
    <mergeCell ref="H5:L5"/>
    <mergeCell ref="N5:R5"/>
    <mergeCell ref="S5:W5"/>
    <mergeCell ref="AA8:AB8"/>
    <mergeCell ref="AC8:AD8"/>
    <mergeCell ref="A3:A6"/>
    <mergeCell ref="B4:B6"/>
    <mergeCell ref="M5:M6"/>
    <mergeCell ref="X3:X6"/>
    <mergeCell ref="Y3:Y6"/>
    <mergeCell ref="M3:W4"/>
  </mergeCells>
  <pageMargins left="0.866141732283464" right="0.748031496062992" top="1.18055555555556" bottom="0.669291338582677" header="0.669291338582677" footer="0.511811023622047"/>
  <pageSetup paperSize="9" scale="90" orientation="landscape" horizontalDpi="18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46"/>
  <sheetViews>
    <sheetView showZeros="0" zoomScale="70" zoomScaleNormal="70" workbookViewId="0">
      <pane xSplit="4" ySplit="6" topLeftCell="E33" activePane="bottomRight" state="frozen"/>
      <selection/>
      <selection pane="topRight"/>
      <selection pane="bottomLeft"/>
      <selection pane="bottomRight" activeCell="T22" sqref="T22"/>
    </sheetView>
  </sheetViews>
  <sheetFormatPr defaultColWidth="9" defaultRowHeight="14.4"/>
  <cols>
    <col min="1" max="1" width="3.5" style="15" customWidth="1"/>
    <col min="2" max="2" width="14.8981481481481" style="15" customWidth="1"/>
    <col min="3" max="3" width="8.7037037037037" style="15" customWidth="1"/>
    <col min="4" max="4" width="9.14814814814815" style="15" customWidth="1"/>
    <col min="5" max="6" width="4.7037037037037" style="15" customWidth="1"/>
    <col min="7" max="8" width="3.89814814814815" style="15" customWidth="1"/>
    <col min="9" max="9" width="4.7037037037037" style="15" customWidth="1"/>
    <col min="10" max="11" width="3.89814814814815" style="15" customWidth="1"/>
    <col min="12" max="12" width="6.7037037037037" style="15" customWidth="1"/>
    <col min="13" max="14" width="4.89814814814815" style="15" customWidth="1"/>
    <col min="15" max="15" width="8.09259259259259" style="15" customWidth="1"/>
    <col min="16" max="16" width="15.5462962962963" style="15" customWidth="1"/>
    <col min="17" max="17" width="8.60185185185185" style="15" customWidth="1"/>
    <col min="18" max="18" width="8.7962962962963" style="15"/>
    <col min="19" max="19" width="9.83333333333333" style="16" customWidth="1"/>
    <col min="20" max="20" width="11.1018518518519" style="17" customWidth="1"/>
    <col min="21" max="16370" width="8.7962962962963" style="15"/>
    <col min="16371" max="16384" width="9" style="15"/>
  </cols>
  <sheetData>
    <row r="1" ht="59" customHeight="1" spans="1:17">
      <c r="A1" s="18" t="s">
        <v>19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ht="25.5" customHeight="1" spans="1:17">
      <c r="A2" s="19" t="s">
        <v>1</v>
      </c>
      <c r="B2" s="19"/>
      <c r="C2" s="19"/>
      <c r="D2" s="20"/>
      <c r="E2" s="20"/>
      <c r="F2" s="20"/>
      <c r="H2" s="20" t="s">
        <v>20</v>
      </c>
      <c r="Q2" s="15" t="s">
        <v>2</v>
      </c>
    </row>
    <row r="3" ht="34.8" customHeight="1" spans="1:20">
      <c r="A3" s="21" t="s">
        <v>21</v>
      </c>
      <c r="B3" s="22" t="s">
        <v>3</v>
      </c>
      <c r="C3" s="21" t="s">
        <v>22</v>
      </c>
      <c r="D3" s="21" t="s">
        <v>23</v>
      </c>
      <c r="E3" s="23" t="s">
        <v>24</v>
      </c>
      <c r="F3" s="24"/>
      <c r="G3" s="24"/>
      <c r="H3" s="24"/>
      <c r="I3" s="24"/>
      <c r="J3" s="24"/>
      <c r="K3" s="30"/>
      <c r="L3" s="23" t="s">
        <v>25</v>
      </c>
      <c r="M3" s="24"/>
      <c r="N3" s="30"/>
      <c r="O3" s="31" t="s">
        <v>26</v>
      </c>
      <c r="P3" s="32" t="s">
        <v>27</v>
      </c>
      <c r="Q3" s="32" t="s">
        <v>7</v>
      </c>
      <c r="S3" s="36" t="s">
        <v>28</v>
      </c>
      <c r="T3" s="37" t="s">
        <v>29</v>
      </c>
    </row>
    <row r="4" ht="30" customHeight="1" spans="1:20">
      <c r="A4" s="21"/>
      <c r="B4" s="25"/>
      <c r="C4" s="21"/>
      <c r="D4" s="21"/>
      <c r="E4" s="22" t="s">
        <v>30</v>
      </c>
      <c r="F4" s="26" t="s">
        <v>31</v>
      </c>
      <c r="G4" s="26"/>
      <c r="H4" s="26"/>
      <c r="I4" s="26" t="s">
        <v>32</v>
      </c>
      <c r="J4" s="26"/>
      <c r="K4" s="26"/>
      <c r="L4" s="22" t="s">
        <v>8</v>
      </c>
      <c r="M4" s="22" t="s">
        <v>31</v>
      </c>
      <c r="N4" s="22" t="s">
        <v>32</v>
      </c>
      <c r="O4" s="33"/>
      <c r="P4" s="32"/>
      <c r="Q4" s="32"/>
      <c r="S4" s="36"/>
      <c r="T4" s="37"/>
    </row>
    <row r="5" ht="30" customHeight="1" spans="1:20">
      <c r="A5" s="21"/>
      <c r="B5" s="27"/>
      <c r="C5" s="21"/>
      <c r="D5" s="21"/>
      <c r="E5" s="27"/>
      <c r="F5" s="26" t="s">
        <v>12</v>
      </c>
      <c r="G5" s="28" t="s">
        <v>33</v>
      </c>
      <c r="H5" s="28" t="s">
        <v>34</v>
      </c>
      <c r="I5" s="26" t="s">
        <v>12</v>
      </c>
      <c r="J5" s="28" t="s">
        <v>33</v>
      </c>
      <c r="K5" s="28" t="s">
        <v>34</v>
      </c>
      <c r="L5" s="27"/>
      <c r="M5" s="27"/>
      <c r="N5" s="27"/>
      <c r="O5" s="34"/>
      <c r="P5" s="32"/>
      <c r="Q5" s="32"/>
      <c r="S5" s="36"/>
      <c r="T5" s="37"/>
    </row>
    <row r="6" ht="24.75" customHeight="1" spans="1:20">
      <c r="A6" s="9">
        <v>0</v>
      </c>
      <c r="B6" s="9" t="s">
        <v>17</v>
      </c>
      <c r="C6" s="9">
        <f t="shared" ref="C6:O6" si="0">SUM(C7:C46)</f>
        <v>2070000</v>
      </c>
      <c r="D6" s="9">
        <f t="shared" si="0"/>
        <v>1986000</v>
      </c>
      <c r="E6" s="9">
        <f t="shared" si="0"/>
        <v>331</v>
      </c>
      <c r="F6" s="9">
        <f t="shared" si="0"/>
        <v>227</v>
      </c>
      <c r="G6" s="29">
        <f t="shared" si="0"/>
        <v>152</v>
      </c>
      <c r="H6" s="29">
        <f t="shared" si="0"/>
        <v>75</v>
      </c>
      <c r="I6" s="9">
        <f t="shared" si="0"/>
        <v>104</v>
      </c>
      <c r="J6" s="29">
        <f t="shared" si="0"/>
        <v>69</v>
      </c>
      <c r="K6" s="29">
        <f t="shared" si="0"/>
        <v>35</v>
      </c>
      <c r="L6" s="9">
        <f t="shared" si="0"/>
        <v>84000</v>
      </c>
      <c r="M6" s="9">
        <f t="shared" si="0"/>
        <v>3</v>
      </c>
      <c r="N6" s="9">
        <f t="shared" si="0"/>
        <v>11</v>
      </c>
      <c r="O6" s="9">
        <f t="shared" si="0"/>
        <v>0</v>
      </c>
      <c r="P6" s="9"/>
      <c r="Q6" s="9"/>
      <c r="S6" s="38">
        <f>SUM(S7:S46)</f>
        <v>2070000</v>
      </c>
      <c r="T6" s="39">
        <f>SUM(T7:T46)</f>
        <v>0</v>
      </c>
    </row>
    <row r="7" ht="24.75" customHeight="1" spans="1:20">
      <c r="A7" s="9">
        <v>1</v>
      </c>
      <c r="B7" s="9" t="s">
        <v>35</v>
      </c>
      <c r="C7" s="9">
        <f>D7+L7+O7</f>
        <v>18000</v>
      </c>
      <c r="D7" s="9">
        <f>(F7+I7)*6000</f>
        <v>12000</v>
      </c>
      <c r="E7" s="9">
        <f t="shared" ref="E7:E46" si="1">F7+I7</f>
        <v>2</v>
      </c>
      <c r="F7" s="9">
        <f t="shared" ref="F7:F32" si="2">G7+H7</f>
        <v>2</v>
      </c>
      <c r="G7" s="29">
        <v>2</v>
      </c>
      <c r="H7" s="29"/>
      <c r="I7" s="9">
        <f t="shared" ref="I7:I44" si="3">J7+K7</f>
        <v>0</v>
      </c>
      <c r="J7" s="29"/>
      <c r="K7" s="29"/>
      <c r="L7" s="9">
        <f>(M7+N7)*6000</f>
        <v>6000</v>
      </c>
      <c r="M7" s="9">
        <v>1</v>
      </c>
      <c r="N7" s="9"/>
      <c r="O7" s="35"/>
      <c r="P7" s="9" t="s">
        <v>36</v>
      </c>
      <c r="Q7" s="9" t="s">
        <v>37</v>
      </c>
      <c r="S7" s="38">
        <f t="shared" ref="S7:S46" si="4">C7-T7</f>
        <v>18000</v>
      </c>
      <c r="T7" s="39"/>
    </row>
    <row r="8" ht="24.75" customHeight="1" spans="1:20">
      <c r="A8" s="9">
        <v>2</v>
      </c>
      <c r="B8" s="9" t="s">
        <v>38</v>
      </c>
      <c r="C8" s="9">
        <f t="shared" ref="C8:C46" si="5">D8+L8+O8</f>
        <v>12000</v>
      </c>
      <c r="D8" s="9">
        <f t="shared" ref="D8:D46" si="6">(F8+I8)*6000</f>
        <v>18000</v>
      </c>
      <c r="E8" s="9">
        <f t="shared" si="1"/>
        <v>3</v>
      </c>
      <c r="F8" s="9">
        <f t="shared" si="2"/>
        <v>3</v>
      </c>
      <c r="G8" s="29">
        <v>2</v>
      </c>
      <c r="H8" s="29">
        <v>1</v>
      </c>
      <c r="I8" s="9">
        <f t="shared" si="3"/>
        <v>0</v>
      </c>
      <c r="J8" s="29"/>
      <c r="K8" s="29"/>
      <c r="L8" s="9">
        <f t="shared" ref="L8:L46" si="7">(M8+N8)*6000</f>
        <v>-6000</v>
      </c>
      <c r="M8" s="9">
        <v>-1</v>
      </c>
      <c r="N8" s="9"/>
      <c r="O8" s="35"/>
      <c r="P8" s="9" t="s">
        <v>36</v>
      </c>
      <c r="Q8" s="9" t="s">
        <v>37</v>
      </c>
      <c r="S8" s="38">
        <f t="shared" si="4"/>
        <v>12000</v>
      </c>
      <c r="T8" s="39"/>
    </row>
    <row r="9" ht="24.75" customHeight="1" spans="1:20">
      <c r="A9" s="9">
        <v>3</v>
      </c>
      <c r="B9" s="9" t="s">
        <v>39</v>
      </c>
      <c r="C9" s="9">
        <f t="shared" si="5"/>
        <v>54000</v>
      </c>
      <c r="D9" s="9">
        <f t="shared" si="6"/>
        <v>72000</v>
      </c>
      <c r="E9" s="9">
        <f t="shared" si="1"/>
        <v>12</v>
      </c>
      <c r="F9" s="9">
        <f t="shared" si="2"/>
        <v>12</v>
      </c>
      <c r="G9" s="29">
        <v>9</v>
      </c>
      <c r="H9" s="29">
        <v>3</v>
      </c>
      <c r="I9" s="9">
        <f t="shared" si="3"/>
        <v>0</v>
      </c>
      <c r="J9" s="29"/>
      <c r="K9" s="29"/>
      <c r="L9" s="9">
        <f t="shared" si="7"/>
        <v>-18000</v>
      </c>
      <c r="M9" s="9">
        <v>-3</v>
      </c>
      <c r="N9" s="9"/>
      <c r="O9" s="35"/>
      <c r="P9" s="9" t="s">
        <v>36</v>
      </c>
      <c r="Q9" s="9" t="s">
        <v>37</v>
      </c>
      <c r="S9" s="38">
        <f t="shared" si="4"/>
        <v>54000</v>
      </c>
      <c r="T9" s="39"/>
    </row>
    <row r="10" ht="24.75" customHeight="1" spans="1:20">
      <c r="A10" s="9">
        <v>4</v>
      </c>
      <c r="B10" s="9" t="s">
        <v>40</v>
      </c>
      <c r="C10" s="9">
        <f t="shared" si="5"/>
        <v>78000</v>
      </c>
      <c r="D10" s="9">
        <f t="shared" si="6"/>
        <v>84000</v>
      </c>
      <c r="E10" s="9">
        <f t="shared" si="1"/>
        <v>14</v>
      </c>
      <c r="F10" s="9">
        <f t="shared" si="2"/>
        <v>14</v>
      </c>
      <c r="G10" s="29">
        <v>9</v>
      </c>
      <c r="H10" s="29">
        <v>5</v>
      </c>
      <c r="I10" s="9"/>
      <c r="J10" s="29"/>
      <c r="K10" s="29"/>
      <c r="L10" s="9">
        <f t="shared" si="7"/>
        <v>-6000</v>
      </c>
      <c r="M10" s="9">
        <v>-1</v>
      </c>
      <c r="N10" s="9"/>
      <c r="O10" s="35"/>
      <c r="P10" s="9" t="s">
        <v>36</v>
      </c>
      <c r="Q10" s="9" t="s">
        <v>37</v>
      </c>
      <c r="S10" s="38">
        <f t="shared" si="4"/>
        <v>78000</v>
      </c>
      <c r="T10" s="39"/>
    </row>
    <row r="11" ht="24.75" customHeight="1" spans="1:20">
      <c r="A11" s="9">
        <v>5</v>
      </c>
      <c r="B11" s="9" t="s">
        <v>41</v>
      </c>
      <c r="C11" s="9">
        <f t="shared" si="5"/>
        <v>36000</v>
      </c>
      <c r="D11" s="9">
        <f t="shared" si="6"/>
        <v>48000</v>
      </c>
      <c r="E11" s="9">
        <f t="shared" si="1"/>
        <v>8</v>
      </c>
      <c r="F11" s="9">
        <f t="shared" si="2"/>
        <v>8</v>
      </c>
      <c r="G11" s="29">
        <v>2</v>
      </c>
      <c r="H11" s="29">
        <v>6</v>
      </c>
      <c r="I11" s="9">
        <f t="shared" si="3"/>
        <v>0</v>
      </c>
      <c r="J11" s="29"/>
      <c r="K11" s="29"/>
      <c r="L11" s="9">
        <f t="shared" si="7"/>
        <v>-12000</v>
      </c>
      <c r="M11" s="9">
        <v>-2</v>
      </c>
      <c r="N11" s="9"/>
      <c r="O11" s="35"/>
      <c r="P11" s="9" t="s">
        <v>36</v>
      </c>
      <c r="Q11" s="9" t="s">
        <v>37</v>
      </c>
      <c r="S11" s="38">
        <f t="shared" si="4"/>
        <v>36000</v>
      </c>
      <c r="T11" s="39"/>
    </row>
    <row r="12" ht="24.75" customHeight="1" spans="1:20">
      <c r="A12" s="9">
        <v>6</v>
      </c>
      <c r="B12" s="9" t="s">
        <v>42</v>
      </c>
      <c r="C12" s="9">
        <f t="shared" si="5"/>
        <v>60000</v>
      </c>
      <c r="D12" s="9">
        <f t="shared" si="6"/>
        <v>54000</v>
      </c>
      <c r="E12" s="9">
        <f t="shared" si="1"/>
        <v>9</v>
      </c>
      <c r="F12" s="9">
        <f t="shared" si="2"/>
        <v>9</v>
      </c>
      <c r="G12" s="29">
        <v>3</v>
      </c>
      <c r="H12" s="29">
        <v>6</v>
      </c>
      <c r="I12" s="9">
        <f t="shared" si="3"/>
        <v>0</v>
      </c>
      <c r="J12" s="29"/>
      <c r="K12" s="29"/>
      <c r="L12" s="9">
        <f t="shared" si="7"/>
        <v>6000</v>
      </c>
      <c r="M12" s="9">
        <v>1</v>
      </c>
      <c r="N12" s="9"/>
      <c r="O12" s="35"/>
      <c r="P12" s="9" t="s">
        <v>36</v>
      </c>
      <c r="Q12" s="9" t="s">
        <v>37</v>
      </c>
      <c r="S12" s="38">
        <f t="shared" si="4"/>
        <v>60000</v>
      </c>
      <c r="T12" s="39"/>
    </row>
    <row r="13" ht="24.75" customHeight="1" spans="1:20">
      <c r="A13" s="9">
        <v>7</v>
      </c>
      <c r="B13" s="9" t="s">
        <v>43</v>
      </c>
      <c r="C13" s="9">
        <f t="shared" si="5"/>
        <v>42000</v>
      </c>
      <c r="D13" s="9">
        <f t="shared" si="6"/>
        <v>30000</v>
      </c>
      <c r="E13" s="9">
        <f t="shared" si="1"/>
        <v>5</v>
      </c>
      <c r="F13" s="9">
        <f t="shared" si="2"/>
        <v>4</v>
      </c>
      <c r="G13" s="29">
        <v>3</v>
      </c>
      <c r="H13" s="29">
        <v>1</v>
      </c>
      <c r="I13" s="9">
        <f t="shared" si="3"/>
        <v>1</v>
      </c>
      <c r="J13" s="29">
        <v>1</v>
      </c>
      <c r="K13" s="29"/>
      <c r="L13" s="9">
        <f t="shared" si="7"/>
        <v>12000</v>
      </c>
      <c r="M13" s="9">
        <v>2</v>
      </c>
      <c r="N13" s="9"/>
      <c r="O13" s="35"/>
      <c r="P13" s="9" t="s">
        <v>36</v>
      </c>
      <c r="Q13" s="9" t="s">
        <v>37</v>
      </c>
      <c r="S13" s="38">
        <f t="shared" si="4"/>
        <v>42000</v>
      </c>
      <c r="T13" s="39"/>
    </row>
    <row r="14" ht="24.75" customHeight="1" spans="1:20">
      <c r="A14" s="9">
        <v>8</v>
      </c>
      <c r="B14" s="9" t="s">
        <v>44</v>
      </c>
      <c r="C14" s="9">
        <f t="shared" si="5"/>
        <v>30000</v>
      </c>
      <c r="D14" s="9">
        <f t="shared" si="6"/>
        <v>36000</v>
      </c>
      <c r="E14" s="9">
        <f t="shared" si="1"/>
        <v>6</v>
      </c>
      <c r="F14" s="9">
        <f t="shared" si="2"/>
        <v>6</v>
      </c>
      <c r="G14" s="29">
        <v>4</v>
      </c>
      <c r="H14" s="29">
        <v>2</v>
      </c>
      <c r="I14" s="9">
        <f t="shared" si="3"/>
        <v>0</v>
      </c>
      <c r="J14" s="29"/>
      <c r="K14" s="29"/>
      <c r="L14" s="9">
        <f t="shared" si="7"/>
        <v>-6000</v>
      </c>
      <c r="M14" s="9">
        <v>-1</v>
      </c>
      <c r="N14" s="9"/>
      <c r="O14" s="35"/>
      <c r="P14" s="9" t="s">
        <v>36</v>
      </c>
      <c r="Q14" s="9" t="s">
        <v>37</v>
      </c>
      <c r="S14" s="38">
        <f t="shared" si="4"/>
        <v>30000</v>
      </c>
      <c r="T14" s="39"/>
    </row>
    <row r="15" ht="24.75" customHeight="1" spans="1:20">
      <c r="A15" s="9">
        <v>9</v>
      </c>
      <c r="B15" s="9" t="s">
        <v>45</v>
      </c>
      <c r="C15" s="9">
        <f t="shared" si="5"/>
        <v>-6000</v>
      </c>
      <c r="D15" s="9">
        <f t="shared" si="6"/>
        <v>0</v>
      </c>
      <c r="E15" s="9">
        <f t="shared" si="1"/>
        <v>0</v>
      </c>
      <c r="F15" s="9">
        <f t="shared" si="2"/>
        <v>0</v>
      </c>
      <c r="G15" s="29"/>
      <c r="H15" s="29"/>
      <c r="I15" s="9">
        <f t="shared" si="3"/>
        <v>0</v>
      </c>
      <c r="J15" s="29"/>
      <c r="K15" s="29"/>
      <c r="L15" s="9">
        <f t="shared" si="7"/>
        <v>0</v>
      </c>
      <c r="M15" s="9"/>
      <c r="N15" s="9"/>
      <c r="O15" s="9">
        <v>-6000</v>
      </c>
      <c r="P15" s="9" t="s">
        <v>36</v>
      </c>
      <c r="Q15" s="9" t="s">
        <v>37</v>
      </c>
      <c r="S15" s="38">
        <f t="shared" si="4"/>
        <v>0</v>
      </c>
      <c r="T15" s="39">
        <v>-6000</v>
      </c>
    </row>
    <row r="16" ht="24.75" customHeight="1" spans="1:20">
      <c r="A16" s="9">
        <v>10</v>
      </c>
      <c r="B16" s="9" t="s">
        <v>46</v>
      </c>
      <c r="C16" s="9">
        <f t="shared" si="5"/>
        <v>192000</v>
      </c>
      <c r="D16" s="9">
        <f t="shared" si="6"/>
        <v>144000</v>
      </c>
      <c r="E16" s="9">
        <f t="shared" si="1"/>
        <v>24</v>
      </c>
      <c r="F16" s="9">
        <f t="shared" si="2"/>
        <v>24</v>
      </c>
      <c r="G16" s="29">
        <v>18</v>
      </c>
      <c r="H16" s="29">
        <v>6</v>
      </c>
      <c r="I16" s="9">
        <f t="shared" si="3"/>
        <v>0</v>
      </c>
      <c r="J16" s="29"/>
      <c r="K16" s="29"/>
      <c r="L16" s="9">
        <f t="shared" si="7"/>
        <v>48000</v>
      </c>
      <c r="M16" s="9">
        <v>8</v>
      </c>
      <c r="N16" s="9"/>
      <c r="O16" s="35"/>
      <c r="P16" s="9" t="s">
        <v>36</v>
      </c>
      <c r="Q16" s="9" t="s">
        <v>37</v>
      </c>
      <c r="S16" s="38">
        <f t="shared" si="4"/>
        <v>192000</v>
      </c>
      <c r="T16" s="39"/>
    </row>
    <row r="17" ht="24.75" customHeight="1" spans="1:20">
      <c r="A17" s="9">
        <v>11</v>
      </c>
      <c r="B17" s="9" t="s">
        <v>47</v>
      </c>
      <c r="C17" s="9">
        <f t="shared" si="5"/>
        <v>48000</v>
      </c>
      <c r="D17" s="9">
        <f t="shared" si="6"/>
        <v>54000</v>
      </c>
      <c r="E17" s="9">
        <f t="shared" si="1"/>
        <v>9</v>
      </c>
      <c r="F17" s="9">
        <f t="shared" si="2"/>
        <v>9</v>
      </c>
      <c r="G17" s="29">
        <v>8</v>
      </c>
      <c r="H17" s="29">
        <v>1</v>
      </c>
      <c r="I17" s="9">
        <f t="shared" si="3"/>
        <v>0</v>
      </c>
      <c r="J17" s="29"/>
      <c r="K17" s="29"/>
      <c r="L17" s="9">
        <f t="shared" si="7"/>
        <v>-6000</v>
      </c>
      <c r="M17" s="9">
        <v>-1</v>
      </c>
      <c r="N17" s="9"/>
      <c r="O17" s="35"/>
      <c r="P17" s="9" t="s">
        <v>36</v>
      </c>
      <c r="Q17" s="9" t="s">
        <v>37</v>
      </c>
      <c r="S17" s="38">
        <f t="shared" si="4"/>
        <v>48000</v>
      </c>
      <c r="T17" s="39"/>
    </row>
    <row r="18" ht="24.75" customHeight="1" spans="1:20">
      <c r="A18" s="9">
        <v>12</v>
      </c>
      <c r="B18" s="9" t="s">
        <v>48</v>
      </c>
      <c r="C18" s="9">
        <f t="shared" si="5"/>
        <v>66000</v>
      </c>
      <c r="D18" s="9">
        <f t="shared" si="6"/>
        <v>54000</v>
      </c>
      <c r="E18" s="9">
        <f t="shared" si="1"/>
        <v>9</v>
      </c>
      <c r="F18" s="9">
        <f t="shared" si="2"/>
        <v>6</v>
      </c>
      <c r="G18" s="29">
        <v>5</v>
      </c>
      <c r="H18" s="29">
        <v>1</v>
      </c>
      <c r="I18" s="9">
        <f t="shared" si="3"/>
        <v>3</v>
      </c>
      <c r="J18" s="29">
        <v>2</v>
      </c>
      <c r="K18" s="29">
        <v>1</v>
      </c>
      <c r="L18" s="9">
        <f t="shared" si="7"/>
        <v>12000</v>
      </c>
      <c r="M18" s="9">
        <v>2</v>
      </c>
      <c r="N18" s="9"/>
      <c r="O18" s="35"/>
      <c r="P18" s="9" t="s">
        <v>36</v>
      </c>
      <c r="Q18" s="9" t="s">
        <v>37</v>
      </c>
      <c r="S18" s="38">
        <f t="shared" si="4"/>
        <v>66000</v>
      </c>
      <c r="T18" s="39"/>
    </row>
    <row r="19" ht="24.75" customHeight="1" spans="1:20">
      <c r="A19" s="9">
        <v>13</v>
      </c>
      <c r="B19" s="9" t="s">
        <v>49</v>
      </c>
      <c r="C19" s="9">
        <f t="shared" si="5"/>
        <v>36000</v>
      </c>
      <c r="D19" s="9">
        <f t="shared" si="6"/>
        <v>36000</v>
      </c>
      <c r="E19" s="9">
        <f t="shared" si="1"/>
        <v>6</v>
      </c>
      <c r="F19" s="9">
        <f t="shared" si="2"/>
        <v>6</v>
      </c>
      <c r="G19" s="29">
        <v>2</v>
      </c>
      <c r="H19" s="29">
        <v>4</v>
      </c>
      <c r="I19" s="9">
        <f t="shared" si="3"/>
        <v>0</v>
      </c>
      <c r="J19" s="29"/>
      <c r="K19" s="29"/>
      <c r="L19" s="9">
        <f t="shared" si="7"/>
        <v>0</v>
      </c>
      <c r="M19" s="9">
        <v>1</v>
      </c>
      <c r="N19" s="9">
        <v>-1</v>
      </c>
      <c r="O19" s="35"/>
      <c r="P19" s="9" t="s">
        <v>36</v>
      </c>
      <c r="Q19" s="9" t="s">
        <v>37</v>
      </c>
      <c r="S19" s="38">
        <f t="shared" si="4"/>
        <v>36000</v>
      </c>
      <c r="T19" s="39"/>
    </row>
    <row r="20" ht="24.75" customHeight="1" spans="1:20">
      <c r="A20" s="9">
        <v>14</v>
      </c>
      <c r="B20" s="9" t="s">
        <v>50</v>
      </c>
      <c r="C20" s="9">
        <f t="shared" si="5"/>
        <v>66000</v>
      </c>
      <c r="D20" s="9">
        <f t="shared" si="6"/>
        <v>66000</v>
      </c>
      <c r="E20" s="9">
        <f t="shared" si="1"/>
        <v>11</v>
      </c>
      <c r="F20" s="9">
        <f t="shared" si="2"/>
        <v>9</v>
      </c>
      <c r="G20" s="29">
        <v>7</v>
      </c>
      <c r="H20" s="29">
        <v>2</v>
      </c>
      <c r="I20" s="9">
        <f t="shared" si="3"/>
        <v>2</v>
      </c>
      <c r="J20" s="29">
        <v>2</v>
      </c>
      <c r="K20" s="29"/>
      <c r="L20" s="9">
        <f t="shared" si="7"/>
        <v>0</v>
      </c>
      <c r="M20" s="9">
        <v>2</v>
      </c>
      <c r="N20" s="9">
        <v>-2</v>
      </c>
      <c r="O20" s="35"/>
      <c r="P20" s="9" t="s">
        <v>36</v>
      </c>
      <c r="Q20" s="9" t="s">
        <v>37</v>
      </c>
      <c r="S20" s="38">
        <f t="shared" si="4"/>
        <v>66000</v>
      </c>
      <c r="T20" s="39"/>
    </row>
    <row r="21" ht="24.75" customHeight="1" spans="1:20">
      <c r="A21" s="9">
        <v>15</v>
      </c>
      <c r="B21" s="9" t="s">
        <v>51</v>
      </c>
      <c r="C21" s="9">
        <f t="shared" si="5"/>
        <v>150000</v>
      </c>
      <c r="D21" s="9">
        <f t="shared" si="6"/>
        <v>150000</v>
      </c>
      <c r="E21" s="9">
        <f t="shared" si="1"/>
        <v>25</v>
      </c>
      <c r="F21" s="9">
        <f t="shared" si="2"/>
        <v>25</v>
      </c>
      <c r="G21" s="29">
        <v>13</v>
      </c>
      <c r="H21" s="29">
        <v>12</v>
      </c>
      <c r="I21" s="9">
        <f t="shared" si="3"/>
        <v>0</v>
      </c>
      <c r="J21" s="29"/>
      <c r="K21" s="29"/>
      <c r="L21" s="9">
        <f t="shared" si="7"/>
        <v>-30000</v>
      </c>
      <c r="M21" s="9">
        <v>-5</v>
      </c>
      <c r="N21" s="9"/>
      <c r="O21" s="35">
        <v>30000</v>
      </c>
      <c r="P21" s="9" t="s">
        <v>36</v>
      </c>
      <c r="Q21" s="9" t="s">
        <v>37</v>
      </c>
      <c r="S21" s="38">
        <f t="shared" si="4"/>
        <v>126000</v>
      </c>
      <c r="T21" s="39">
        <v>24000</v>
      </c>
    </row>
    <row r="22" ht="24.75" customHeight="1" spans="1:20">
      <c r="A22" s="9">
        <v>16</v>
      </c>
      <c r="B22" s="9" t="s">
        <v>52</v>
      </c>
      <c r="C22" s="9">
        <f t="shared" si="5"/>
        <v>48000</v>
      </c>
      <c r="D22" s="9">
        <f t="shared" si="6"/>
        <v>48000</v>
      </c>
      <c r="E22" s="9">
        <f t="shared" si="1"/>
        <v>8</v>
      </c>
      <c r="F22" s="9">
        <f t="shared" si="2"/>
        <v>8</v>
      </c>
      <c r="G22" s="29">
        <v>3</v>
      </c>
      <c r="H22" s="29">
        <v>5</v>
      </c>
      <c r="I22" s="9">
        <f t="shared" si="3"/>
        <v>0</v>
      </c>
      <c r="J22" s="29"/>
      <c r="K22" s="29"/>
      <c r="L22" s="9">
        <f t="shared" si="7"/>
        <v>0</v>
      </c>
      <c r="M22" s="9"/>
      <c r="N22" s="9"/>
      <c r="O22" s="35"/>
      <c r="P22" s="9" t="s">
        <v>36</v>
      </c>
      <c r="Q22" s="9" t="s">
        <v>37</v>
      </c>
      <c r="S22" s="38">
        <f t="shared" si="4"/>
        <v>48000</v>
      </c>
      <c r="T22" s="39"/>
    </row>
    <row r="23" ht="24.75" customHeight="1" spans="1:20">
      <c r="A23" s="9">
        <v>17</v>
      </c>
      <c r="B23" s="9" t="s">
        <v>53</v>
      </c>
      <c r="C23" s="9">
        <f t="shared" si="5"/>
        <v>30000</v>
      </c>
      <c r="D23" s="9">
        <f t="shared" si="6"/>
        <v>30000</v>
      </c>
      <c r="E23" s="9">
        <f t="shared" si="1"/>
        <v>5</v>
      </c>
      <c r="F23" s="9">
        <f t="shared" si="2"/>
        <v>5</v>
      </c>
      <c r="G23" s="29">
        <v>5</v>
      </c>
      <c r="H23" s="29"/>
      <c r="I23" s="9">
        <f t="shared" si="3"/>
        <v>0</v>
      </c>
      <c r="J23" s="29"/>
      <c r="K23" s="29"/>
      <c r="L23" s="9">
        <f t="shared" si="7"/>
        <v>0</v>
      </c>
      <c r="M23" s="9"/>
      <c r="N23" s="9"/>
      <c r="O23" s="9"/>
      <c r="P23" s="9" t="s">
        <v>36</v>
      </c>
      <c r="Q23" s="9" t="s">
        <v>37</v>
      </c>
      <c r="S23" s="38">
        <f t="shared" si="4"/>
        <v>30000</v>
      </c>
      <c r="T23" s="39"/>
    </row>
    <row r="24" ht="24.75" customHeight="1" spans="1:20">
      <c r="A24" s="9">
        <v>18</v>
      </c>
      <c r="B24" s="9" t="s">
        <v>54</v>
      </c>
      <c r="C24" s="9">
        <f t="shared" si="5"/>
        <v>36000</v>
      </c>
      <c r="D24" s="9">
        <f t="shared" si="6"/>
        <v>42000</v>
      </c>
      <c r="E24" s="9">
        <f t="shared" si="1"/>
        <v>7</v>
      </c>
      <c r="F24" s="9">
        <f t="shared" si="2"/>
        <v>7</v>
      </c>
      <c r="G24" s="29">
        <v>4</v>
      </c>
      <c r="H24" s="29">
        <v>3</v>
      </c>
      <c r="I24" s="9">
        <f t="shared" si="3"/>
        <v>0</v>
      </c>
      <c r="J24" s="29"/>
      <c r="K24" s="29"/>
      <c r="L24" s="9">
        <f t="shared" si="7"/>
        <v>-6000</v>
      </c>
      <c r="M24" s="9">
        <v>-1</v>
      </c>
      <c r="N24" s="9"/>
      <c r="O24" s="35"/>
      <c r="P24" s="9" t="s">
        <v>36</v>
      </c>
      <c r="Q24" s="9" t="s">
        <v>37</v>
      </c>
      <c r="S24" s="38">
        <f t="shared" si="4"/>
        <v>36000</v>
      </c>
      <c r="T24" s="39"/>
    </row>
    <row r="25" ht="24.75" customHeight="1" spans="1:20">
      <c r="A25" s="9">
        <v>19</v>
      </c>
      <c r="B25" s="9" t="s">
        <v>55</v>
      </c>
      <c r="C25" s="9">
        <f t="shared" si="5"/>
        <v>66000</v>
      </c>
      <c r="D25" s="9">
        <f t="shared" si="6"/>
        <v>54000</v>
      </c>
      <c r="E25" s="9">
        <f t="shared" si="1"/>
        <v>9</v>
      </c>
      <c r="F25" s="9">
        <f t="shared" si="2"/>
        <v>9</v>
      </c>
      <c r="G25" s="29">
        <v>9</v>
      </c>
      <c r="H25" s="29"/>
      <c r="I25" s="9">
        <f t="shared" si="3"/>
        <v>0</v>
      </c>
      <c r="J25" s="29"/>
      <c r="K25" s="29"/>
      <c r="L25" s="9">
        <f t="shared" si="7"/>
        <v>12000</v>
      </c>
      <c r="M25" s="9">
        <v>2</v>
      </c>
      <c r="N25" s="9"/>
      <c r="O25" s="35"/>
      <c r="P25" s="9" t="s">
        <v>36</v>
      </c>
      <c r="Q25" s="9" t="s">
        <v>37</v>
      </c>
      <c r="S25" s="38">
        <f t="shared" si="4"/>
        <v>66000</v>
      </c>
      <c r="T25" s="39"/>
    </row>
    <row r="26" ht="24.75" customHeight="1" spans="1:20">
      <c r="A26" s="9">
        <v>20</v>
      </c>
      <c r="B26" s="9" t="s">
        <v>56</v>
      </c>
      <c r="C26" s="9">
        <f t="shared" si="5"/>
        <v>72000</v>
      </c>
      <c r="D26" s="9">
        <f t="shared" si="6"/>
        <v>90000</v>
      </c>
      <c r="E26" s="9">
        <f t="shared" si="1"/>
        <v>15</v>
      </c>
      <c r="F26" s="9">
        <f t="shared" si="2"/>
        <v>0</v>
      </c>
      <c r="G26" s="29"/>
      <c r="H26" s="29"/>
      <c r="I26" s="9">
        <f t="shared" si="3"/>
        <v>15</v>
      </c>
      <c r="J26" s="29">
        <v>7</v>
      </c>
      <c r="K26" s="29">
        <v>8</v>
      </c>
      <c r="L26" s="9">
        <f t="shared" si="7"/>
        <v>-18000</v>
      </c>
      <c r="M26" s="9"/>
      <c r="N26" s="9">
        <v>-3</v>
      </c>
      <c r="O26" s="9"/>
      <c r="P26" s="9" t="s">
        <v>36</v>
      </c>
      <c r="Q26" s="9" t="s">
        <v>37</v>
      </c>
      <c r="S26" s="38">
        <f t="shared" si="4"/>
        <v>72000</v>
      </c>
      <c r="T26" s="39"/>
    </row>
    <row r="27" ht="24.75" customHeight="1" spans="1:20">
      <c r="A27" s="9">
        <v>21</v>
      </c>
      <c r="B27" s="9" t="s">
        <v>57</v>
      </c>
      <c r="C27" s="9">
        <f t="shared" si="5"/>
        <v>72000</v>
      </c>
      <c r="D27" s="9">
        <f t="shared" si="6"/>
        <v>54000</v>
      </c>
      <c r="E27" s="9">
        <f t="shared" si="1"/>
        <v>9</v>
      </c>
      <c r="F27" s="9">
        <f t="shared" si="2"/>
        <v>2</v>
      </c>
      <c r="G27" s="29">
        <v>2</v>
      </c>
      <c r="H27" s="29"/>
      <c r="I27" s="9">
        <f t="shared" si="3"/>
        <v>7</v>
      </c>
      <c r="J27" s="29">
        <v>4</v>
      </c>
      <c r="K27" s="29">
        <v>3</v>
      </c>
      <c r="L27" s="9">
        <f t="shared" si="7"/>
        <v>18000</v>
      </c>
      <c r="M27" s="9">
        <v>1</v>
      </c>
      <c r="N27" s="9">
        <v>2</v>
      </c>
      <c r="O27" s="35"/>
      <c r="P27" s="9" t="s">
        <v>36</v>
      </c>
      <c r="Q27" s="9" t="s">
        <v>37</v>
      </c>
      <c r="S27" s="38">
        <f t="shared" si="4"/>
        <v>72000</v>
      </c>
      <c r="T27" s="39"/>
    </row>
    <row r="28" ht="24.75" customHeight="1" spans="1:20">
      <c r="A28" s="9">
        <v>22</v>
      </c>
      <c r="B28" s="9" t="s">
        <v>58</v>
      </c>
      <c r="C28" s="9">
        <f t="shared" si="5"/>
        <v>-12000</v>
      </c>
      <c r="D28" s="9">
        <f t="shared" si="6"/>
        <v>24000</v>
      </c>
      <c r="E28" s="9">
        <f t="shared" si="1"/>
        <v>4</v>
      </c>
      <c r="F28" s="9">
        <f t="shared" si="2"/>
        <v>0</v>
      </c>
      <c r="G28" s="29"/>
      <c r="H28" s="29"/>
      <c r="I28" s="9">
        <f t="shared" si="3"/>
        <v>4</v>
      </c>
      <c r="J28" s="29">
        <v>2</v>
      </c>
      <c r="K28" s="29">
        <v>2</v>
      </c>
      <c r="L28" s="9">
        <f t="shared" si="7"/>
        <v>-36000</v>
      </c>
      <c r="M28" s="9"/>
      <c r="N28" s="9">
        <v>-6</v>
      </c>
      <c r="O28" s="35"/>
      <c r="P28" s="9" t="s">
        <v>36</v>
      </c>
      <c r="Q28" s="9" t="s">
        <v>37</v>
      </c>
      <c r="S28" s="38">
        <f t="shared" si="4"/>
        <v>0</v>
      </c>
      <c r="T28" s="39">
        <v>-12000</v>
      </c>
    </row>
    <row r="29" ht="24.75" customHeight="1" spans="1:20">
      <c r="A29" s="9">
        <v>23</v>
      </c>
      <c r="B29" s="9" t="s">
        <v>59</v>
      </c>
      <c r="C29" s="9">
        <f t="shared" si="5"/>
        <v>6000</v>
      </c>
      <c r="D29" s="9">
        <f t="shared" si="6"/>
        <v>12000</v>
      </c>
      <c r="E29" s="9">
        <f t="shared" si="1"/>
        <v>2</v>
      </c>
      <c r="F29" s="9">
        <f t="shared" si="2"/>
        <v>0</v>
      </c>
      <c r="G29" s="29"/>
      <c r="H29" s="29"/>
      <c r="I29" s="9">
        <f t="shared" si="3"/>
        <v>2</v>
      </c>
      <c r="J29" s="29">
        <v>2</v>
      </c>
      <c r="K29" s="29"/>
      <c r="L29" s="9">
        <f t="shared" si="7"/>
        <v>-6000</v>
      </c>
      <c r="M29" s="9"/>
      <c r="N29" s="9">
        <v>-1</v>
      </c>
      <c r="O29" s="35"/>
      <c r="P29" s="9" t="s">
        <v>36</v>
      </c>
      <c r="Q29" s="9" t="s">
        <v>37</v>
      </c>
      <c r="S29" s="38">
        <f t="shared" si="4"/>
        <v>6000</v>
      </c>
      <c r="T29" s="39"/>
    </row>
    <row r="30" ht="24.75" customHeight="1" spans="1:20">
      <c r="A30" s="9">
        <v>24</v>
      </c>
      <c r="B30" s="9" t="s">
        <v>60</v>
      </c>
      <c r="C30" s="9">
        <f t="shared" si="5"/>
        <v>108000</v>
      </c>
      <c r="D30" s="9">
        <f t="shared" si="6"/>
        <v>84000</v>
      </c>
      <c r="E30" s="9">
        <f t="shared" si="1"/>
        <v>14</v>
      </c>
      <c r="F30" s="9">
        <f t="shared" si="2"/>
        <v>6</v>
      </c>
      <c r="G30" s="29">
        <v>6</v>
      </c>
      <c r="H30" s="29"/>
      <c r="I30" s="9">
        <f t="shared" si="3"/>
        <v>8</v>
      </c>
      <c r="J30" s="29">
        <v>6</v>
      </c>
      <c r="K30" s="29">
        <v>2</v>
      </c>
      <c r="L30" s="9">
        <f t="shared" si="7"/>
        <v>24000</v>
      </c>
      <c r="M30" s="9"/>
      <c r="N30" s="9">
        <v>4</v>
      </c>
      <c r="O30" s="35"/>
      <c r="P30" s="9" t="s">
        <v>36</v>
      </c>
      <c r="Q30" s="9" t="s">
        <v>37</v>
      </c>
      <c r="S30" s="38">
        <f t="shared" si="4"/>
        <v>108000</v>
      </c>
      <c r="T30" s="39"/>
    </row>
    <row r="31" ht="24.75" customHeight="1" spans="1:20">
      <c r="A31" s="9">
        <v>25</v>
      </c>
      <c r="B31" s="9" t="s">
        <v>61</v>
      </c>
      <c r="C31" s="9">
        <f t="shared" si="5"/>
        <v>0</v>
      </c>
      <c r="D31" s="9">
        <f t="shared" si="6"/>
        <v>18000</v>
      </c>
      <c r="E31" s="9">
        <f t="shared" si="1"/>
        <v>3</v>
      </c>
      <c r="F31" s="9">
        <f t="shared" si="2"/>
        <v>0</v>
      </c>
      <c r="G31" s="29"/>
      <c r="H31" s="29"/>
      <c r="I31" s="9">
        <f t="shared" si="3"/>
        <v>3</v>
      </c>
      <c r="J31" s="29">
        <v>1</v>
      </c>
      <c r="K31" s="29">
        <v>2</v>
      </c>
      <c r="L31" s="9">
        <f t="shared" si="7"/>
        <v>18000</v>
      </c>
      <c r="M31" s="9"/>
      <c r="N31" s="9">
        <v>3</v>
      </c>
      <c r="O31" s="35">
        <v>-36000</v>
      </c>
      <c r="P31" s="9" t="s">
        <v>36</v>
      </c>
      <c r="Q31" s="9" t="s">
        <v>37</v>
      </c>
      <c r="S31" s="38">
        <f t="shared" si="4"/>
        <v>0</v>
      </c>
      <c r="T31" s="39"/>
    </row>
    <row r="32" ht="24.75" customHeight="1" spans="1:20">
      <c r="A32" s="9">
        <v>26</v>
      </c>
      <c r="B32" s="9" t="s">
        <v>62</v>
      </c>
      <c r="C32" s="9">
        <f t="shared" si="5"/>
        <v>180000</v>
      </c>
      <c r="D32" s="9">
        <f t="shared" si="6"/>
        <v>156000</v>
      </c>
      <c r="E32" s="9">
        <f t="shared" si="1"/>
        <v>26</v>
      </c>
      <c r="F32" s="9">
        <f t="shared" si="2"/>
        <v>20</v>
      </c>
      <c r="G32" s="29">
        <v>13</v>
      </c>
      <c r="H32" s="29">
        <v>7</v>
      </c>
      <c r="I32" s="9">
        <f t="shared" si="3"/>
        <v>6</v>
      </c>
      <c r="J32" s="29">
        <v>5</v>
      </c>
      <c r="K32" s="29">
        <v>1</v>
      </c>
      <c r="L32" s="9">
        <f t="shared" si="7"/>
        <v>0</v>
      </c>
      <c r="M32" s="9"/>
      <c r="N32" s="9"/>
      <c r="O32" s="35">
        <v>24000</v>
      </c>
      <c r="P32" s="9" t="s">
        <v>36</v>
      </c>
      <c r="Q32" s="9" t="s">
        <v>37</v>
      </c>
      <c r="S32" s="38">
        <f t="shared" si="4"/>
        <v>180000</v>
      </c>
      <c r="T32" s="39"/>
    </row>
    <row r="33" ht="24.75" customHeight="1" spans="1:20">
      <c r="A33" s="9">
        <v>27</v>
      </c>
      <c r="B33" s="9" t="s">
        <v>63</v>
      </c>
      <c r="C33" s="9">
        <f t="shared" si="5"/>
        <v>24000</v>
      </c>
      <c r="D33" s="9">
        <f t="shared" si="6"/>
        <v>18000</v>
      </c>
      <c r="E33" s="9">
        <f t="shared" si="1"/>
        <v>3</v>
      </c>
      <c r="F33" s="9"/>
      <c r="G33" s="29"/>
      <c r="H33" s="29"/>
      <c r="I33" s="9">
        <f t="shared" si="3"/>
        <v>3</v>
      </c>
      <c r="J33" s="29">
        <v>1</v>
      </c>
      <c r="K33" s="29">
        <v>2</v>
      </c>
      <c r="L33" s="9">
        <f t="shared" si="7"/>
        <v>6000</v>
      </c>
      <c r="M33" s="9"/>
      <c r="N33" s="9">
        <v>1</v>
      </c>
      <c r="O33" s="35"/>
      <c r="P33" s="9" t="s">
        <v>36</v>
      </c>
      <c r="Q33" s="9" t="s">
        <v>37</v>
      </c>
      <c r="S33" s="38">
        <f t="shared" si="4"/>
        <v>24000</v>
      </c>
      <c r="T33" s="39"/>
    </row>
    <row r="34" ht="24.75" customHeight="1" spans="1:20">
      <c r="A34" s="9">
        <v>28</v>
      </c>
      <c r="B34" s="9" t="s">
        <v>64</v>
      </c>
      <c r="C34" s="9">
        <f t="shared" si="5"/>
        <v>24000</v>
      </c>
      <c r="D34" s="9">
        <f t="shared" si="6"/>
        <v>30000</v>
      </c>
      <c r="E34" s="9">
        <f t="shared" si="1"/>
        <v>5</v>
      </c>
      <c r="F34" s="9">
        <f t="shared" ref="F34:F46" si="8">G34+H34</f>
        <v>0</v>
      </c>
      <c r="G34" s="29"/>
      <c r="H34" s="29"/>
      <c r="I34" s="9">
        <f t="shared" si="3"/>
        <v>5</v>
      </c>
      <c r="J34" s="29">
        <v>4</v>
      </c>
      <c r="K34" s="29">
        <v>1</v>
      </c>
      <c r="L34" s="9">
        <f t="shared" si="7"/>
        <v>-6000</v>
      </c>
      <c r="M34" s="9">
        <v>-1</v>
      </c>
      <c r="N34" s="9"/>
      <c r="O34" s="35"/>
      <c r="P34" s="9" t="s">
        <v>36</v>
      </c>
      <c r="Q34" s="9" t="s">
        <v>37</v>
      </c>
      <c r="S34" s="38">
        <f t="shared" si="4"/>
        <v>24000</v>
      </c>
      <c r="T34" s="39"/>
    </row>
    <row r="35" ht="24.75" customHeight="1" spans="1:20">
      <c r="A35" s="9">
        <v>29</v>
      </c>
      <c r="B35" s="9" t="s">
        <v>65</v>
      </c>
      <c r="C35" s="9">
        <f t="shared" si="5"/>
        <v>24000</v>
      </c>
      <c r="D35" s="9">
        <f t="shared" si="6"/>
        <v>24000</v>
      </c>
      <c r="E35" s="9">
        <f t="shared" si="1"/>
        <v>4</v>
      </c>
      <c r="F35" s="9">
        <f t="shared" si="8"/>
        <v>2</v>
      </c>
      <c r="G35" s="29"/>
      <c r="H35" s="29">
        <v>2</v>
      </c>
      <c r="I35" s="9">
        <f t="shared" si="3"/>
        <v>2</v>
      </c>
      <c r="J35" s="29"/>
      <c r="K35" s="29">
        <v>2</v>
      </c>
      <c r="L35" s="9">
        <f t="shared" si="7"/>
        <v>0</v>
      </c>
      <c r="M35" s="9">
        <v>-2</v>
      </c>
      <c r="N35" s="9">
        <v>2</v>
      </c>
      <c r="O35" s="35"/>
      <c r="P35" s="9" t="s">
        <v>36</v>
      </c>
      <c r="Q35" s="9" t="s">
        <v>37</v>
      </c>
      <c r="S35" s="38">
        <f t="shared" si="4"/>
        <v>24000</v>
      </c>
      <c r="T35" s="39"/>
    </row>
    <row r="36" ht="24.75" customHeight="1" spans="1:20">
      <c r="A36" s="9">
        <v>30</v>
      </c>
      <c r="B36" s="9" t="s">
        <v>66</v>
      </c>
      <c r="C36" s="9">
        <f t="shared" si="5"/>
        <v>72000</v>
      </c>
      <c r="D36" s="9">
        <f t="shared" si="6"/>
        <v>72000</v>
      </c>
      <c r="E36" s="9">
        <f t="shared" si="1"/>
        <v>12</v>
      </c>
      <c r="F36" s="9">
        <f t="shared" si="8"/>
        <v>0</v>
      </c>
      <c r="G36" s="29"/>
      <c r="H36" s="29"/>
      <c r="I36" s="9">
        <f t="shared" si="3"/>
        <v>12</v>
      </c>
      <c r="J36" s="29">
        <v>8</v>
      </c>
      <c r="K36" s="29">
        <v>4</v>
      </c>
      <c r="L36" s="9">
        <f t="shared" si="7"/>
        <v>0</v>
      </c>
      <c r="M36" s="9"/>
      <c r="N36" s="9"/>
      <c r="O36" s="35"/>
      <c r="P36" s="9" t="s">
        <v>36</v>
      </c>
      <c r="Q36" s="9" t="s">
        <v>37</v>
      </c>
      <c r="S36" s="38">
        <f t="shared" si="4"/>
        <v>72000</v>
      </c>
      <c r="T36" s="39"/>
    </row>
    <row r="37" ht="24.75" customHeight="1" spans="1:20">
      <c r="A37" s="9">
        <v>31</v>
      </c>
      <c r="B37" s="9" t="s">
        <v>67</v>
      </c>
      <c r="C37" s="9">
        <f t="shared" si="5"/>
        <v>162000</v>
      </c>
      <c r="D37" s="9">
        <f t="shared" si="6"/>
        <v>126000</v>
      </c>
      <c r="E37" s="9">
        <f t="shared" si="1"/>
        <v>21</v>
      </c>
      <c r="F37" s="9">
        <f t="shared" si="8"/>
        <v>17</v>
      </c>
      <c r="G37" s="29">
        <v>11</v>
      </c>
      <c r="H37" s="29">
        <v>6</v>
      </c>
      <c r="I37" s="9">
        <f t="shared" si="3"/>
        <v>4</v>
      </c>
      <c r="J37" s="29">
        <v>4</v>
      </c>
      <c r="K37" s="29"/>
      <c r="L37" s="9">
        <f t="shared" si="7"/>
        <v>36000</v>
      </c>
      <c r="M37" s="9">
        <v>4</v>
      </c>
      <c r="N37" s="9">
        <v>2</v>
      </c>
      <c r="O37" s="35"/>
      <c r="P37" s="9" t="s">
        <v>36</v>
      </c>
      <c r="Q37" s="9" t="s">
        <v>37</v>
      </c>
      <c r="S37" s="38">
        <f t="shared" si="4"/>
        <v>162000</v>
      </c>
      <c r="T37" s="39"/>
    </row>
    <row r="38" ht="24.75" customHeight="1" spans="1:20">
      <c r="A38" s="9">
        <v>32</v>
      </c>
      <c r="B38" s="9" t="s">
        <v>68</v>
      </c>
      <c r="C38" s="9">
        <f t="shared" si="5"/>
        <v>18000</v>
      </c>
      <c r="D38" s="9">
        <f t="shared" si="6"/>
        <v>12000</v>
      </c>
      <c r="E38" s="9">
        <f t="shared" si="1"/>
        <v>2</v>
      </c>
      <c r="F38" s="9">
        <f t="shared" si="8"/>
        <v>0</v>
      </c>
      <c r="G38" s="29"/>
      <c r="H38" s="29"/>
      <c r="I38" s="9">
        <f t="shared" si="3"/>
        <v>2</v>
      </c>
      <c r="J38" s="29">
        <v>2</v>
      </c>
      <c r="K38" s="29"/>
      <c r="L38" s="9">
        <f t="shared" si="7"/>
        <v>6000</v>
      </c>
      <c r="M38" s="9"/>
      <c r="N38" s="9">
        <v>1</v>
      </c>
      <c r="O38" s="35"/>
      <c r="P38" s="9" t="s">
        <v>36</v>
      </c>
      <c r="Q38" s="9" t="s">
        <v>37</v>
      </c>
      <c r="S38" s="38">
        <f t="shared" si="4"/>
        <v>18000</v>
      </c>
      <c r="T38" s="39"/>
    </row>
    <row r="39" ht="24.75" customHeight="1" spans="1:20">
      <c r="A39" s="9">
        <v>33</v>
      </c>
      <c r="B39" s="9" t="s">
        <v>69</v>
      </c>
      <c r="C39" s="9">
        <f t="shared" si="5"/>
        <v>18000</v>
      </c>
      <c r="D39" s="9">
        <f t="shared" si="6"/>
        <v>18000</v>
      </c>
      <c r="E39" s="9">
        <f t="shared" si="1"/>
        <v>3</v>
      </c>
      <c r="F39" s="9">
        <f t="shared" si="8"/>
        <v>0</v>
      </c>
      <c r="G39" s="29"/>
      <c r="H39" s="29"/>
      <c r="I39" s="9">
        <f t="shared" si="3"/>
        <v>3</v>
      </c>
      <c r="J39" s="29">
        <v>2</v>
      </c>
      <c r="K39" s="29">
        <v>1</v>
      </c>
      <c r="L39" s="9">
        <f t="shared" si="7"/>
        <v>0</v>
      </c>
      <c r="M39" s="9"/>
      <c r="N39" s="9">
        <v>0</v>
      </c>
      <c r="O39" s="9"/>
      <c r="P39" s="9" t="s">
        <v>36</v>
      </c>
      <c r="Q39" s="9" t="s">
        <v>37</v>
      </c>
      <c r="S39" s="38">
        <f t="shared" si="4"/>
        <v>18000</v>
      </c>
      <c r="T39" s="39"/>
    </row>
    <row r="40" ht="24.75" customHeight="1" spans="1:20">
      <c r="A40" s="9">
        <v>34</v>
      </c>
      <c r="B40" s="9" t="s">
        <v>70</v>
      </c>
      <c r="C40" s="9">
        <f t="shared" si="5"/>
        <v>42000</v>
      </c>
      <c r="D40" s="9">
        <f t="shared" si="6"/>
        <v>42000</v>
      </c>
      <c r="E40" s="9">
        <f t="shared" si="1"/>
        <v>7</v>
      </c>
      <c r="F40" s="9">
        <f t="shared" si="8"/>
        <v>7</v>
      </c>
      <c r="G40" s="29">
        <v>7</v>
      </c>
      <c r="H40" s="29"/>
      <c r="I40" s="9">
        <f t="shared" si="3"/>
        <v>0</v>
      </c>
      <c r="J40" s="29"/>
      <c r="K40" s="29"/>
      <c r="L40" s="9">
        <f t="shared" si="7"/>
        <v>0</v>
      </c>
      <c r="M40" s="9"/>
      <c r="N40" s="9"/>
      <c r="O40" s="9"/>
      <c r="P40" s="9" t="s">
        <v>36</v>
      </c>
      <c r="Q40" s="9" t="s">
        <v>37</v>
      </c>
      <c r="S40" s="38">
        <f t="shared" si="4"/>
        <v>42000</v>
      </c>
      <c r="T40" s="39"/>
    </row>
    <row r="41" ht="24.75" customHeight="1" spans="1:20">
      <c r="A41" s="9">
        <v>35</v>
      </c>
      <c r="B41" s="9" t="s">
        <v>71</v>
      </c>
      <c r="C41" s="9">
        <f t="shared" si="5"/>
        <v>0</v>
      </c>
      <c r="D41" s="9">
        <f t="shared" si="6"/>
        <v>6000</v>
      </c>
      <c r="E41" s="9">
        <f t="shared" si="1"/>
        <v>1</v>
      </c>
      <c r="F41" s="9">
        <f t="shared" si="8"/>
        <v>1</v>
      </c>
      <c r="G41" s="29">
        <v>1</v>
      </c>
      <c r="H41" s="29"/>
      <c r="I41" s="9"/>
      <c r="J41" s="29"/>
      <c r="K41" s="29"/>
      <c r="L41" s="9">
        <f t="shared" si="7"/>
        <v>-6000</v>
      </c>
      <c r="M41" s="9">
        <v>-1</v>
      </c>
      <c r="N41" s="9"/>
      <c r="O41" s="9"/>
      <c r="P41" s="9" t="s">
        <v>36</v>
      </c>
      <c r="Q41" s="9" t="s">
        <v>37</v>
      </c>
      <c r="S41" s="38">
        <f t="shared" si="4"/>
        <v>0</v>
      </c>
      <c r="T41" s="39"/>
    </row>
    <row r="42" ht="24.75" customHeight="1" spans="1:20">
      <c r="A42" s="9">
        <v>36</v>
      </c>
      <c r="B42" s="9" t="s">
        <v>72</v>
      </c>
      <c r="C42" s="9">
        <f t="shared" si="5"/>
        <v>18000</v>
      </c>
      <c r="D42" s="9">
        <f t="shared" si="6"/>
        <v>18000</v>
      </c>
      <c r="E42" s="9">
        <f t="shared" si="1"/>
        <v>3</v>
      </c>
      <c r="F42" s="9">
        <f t="shared" si="8"/>
        <v>3</v>
      </c>
      <c r="G42" s="29">
        <v>3</v>
      </c>
      <c r="H42" s="29"/>
      <c r="I42" s="9"/>
      <c r="J42" s="29"/>
      <c r="K42" s="29"/>
      <c r="L42" s="9">
        <f t="shared" si="7"/>
        <v>0</v>
      </c>
      <c r="M42" s="9"/>
      <c r="N42" s="9"/>
      <c r="O42" s="9"/>
      <c r="P42" s="9" t="s">
        <v>36</v>
      </c>
      <c r="Q42" s="9" t="s">
        <v>37</v>
      </c>
      <c r="S42" s="38">
        <f t="shared" si="4"/>
        <v>18000</v>
      </c>
      <c r="T42" s="39"/>
    </row>
    <row r="43" ht="24.75" customHeight="1" spans="1:20">
      <c r="A43" s="9">
        <v>37</v>
      </c>
      <c r="B43" s="9" t="s">
        <v>73</v>
      </c>
      <c r="C43" s="9">
        <f t="shared" si="5"/>
        <v>78000</v>
      </c>
      <c r="D43" s="9">
        <f t="shared" si="6"/>
        <v>66000</v>
      </c>
      <c r="E43" s="9">
        <f t="shared" si="1"/>
        <v>11</v>
      </c>
      <c r="F43" s="9">
        <f t="shared" si="8"/>
        <v>0</v>
      </c>
      <c r="G43" s="29"/>
      <c r="H43" s="29"/>
      <c r="I43" s="9">
        <f>J43+K43</f>
        <v>11</v>
      </c>
      <c r="J43" s="29">
        <v>6</v>
      </c>
      <c r="K43" s="29">
        <v>5</v>
      </c>
      <c r="L43" s="9">
        <f t="shared" si="7"/>
        <v>12000</v>
      </c>
      <c r="M43" s="9">
        <v>-2</v>
      </c>
      <c r="N43" s="9">
        <v>4</v>
      </c>
      <c r="O43" s="9"/>
      <c r="P43" s="9" t="s">
        <v>36</v>
      </c>
      <c r="Q43" s="9" t="s">
        <v>37</v>
      </c>
      <c r="S43" s="38">
        <f t="shared" si="4"/>
        <v>78000</v>
      </c>
      <c r="T43" s="39"/>
    </row>
    <row r="44" ht="24.75" customHeight="1" spans="1:20">
      <c r="A44" s="9">
        <v>38</v>
      </c>
      <c r="B44" s="9" t="s">
        <v>74</v>
      </c>
      <c r="C44" s="9">
        <f t="shared" si="5"/>
        <v>0</v>
      </c>
      <c r="D44" s="9">
        <f t="shared" si="6"/>
        <v>6000</v>
      </c>
      <c r="E44" s="9">
        <f t="shared" si="1"/>
        <v>1</v>
      </c>
      <c r="F44" s="9">
        <f t="shared" si="8"/>
        <v>0</v>
      </c>
      <c r="G44" s="29"/>
      <c r="H44" s="29"/>
      <c r="I44" s="9">
        <f>J44+K44</f>
        <v>1</v>
      </c>
      <c r="J44" s="29">
        <v>1</v>
      </c>
      <c r="K44" s="29"/>
      <c r="L44" s="9">
        <f t="shared" si="7"/>
        <v>6000</v>
      </c>
      <c r="M44" s="9"/>
      <c r="N44" s="9">
        <v>1</v>
      </c>
      <c r="O44" s="9">
        <v>-12000</v>
      </c>
      <c r="P44" s="9" t="s">
        <v>36</v>
      </c>
      <c r="Q44" s="9" t="s">
        <v>37</v>
      </c>
      <c r="S44" s="38">
        <f t="shared" si="4"/>
        <v>0</v>
      </c>
      <c r="T44" s="39"/>
    </row>
    <row r="45" ht="24.75" customHeight="1" spans="1:20">
      <c r="A45" s="9">
        <v>39</v>
      </c>
      <c r="B45" s="9" t="s">
        <v>75</v>
      </c>
      <c r="C45" s="9">
        <f t="shared" si="5"/>
        <v>108000</v>
      </c>
      <c r="D45" s="9">
        <f t="shared" si="6"/>
        <v>78000</v>
      </c>
      <c r="E45" s="9">
        <f t="shared" si="1"/>
        <v>13</v>
      </c>
      <c r="F45" s="9">
        <f t="shared" si="8"/>
        <v>3</v>
      </c>
      <c r="G45" s="29">
        <v>1</v>
      </c>
      <c r="H45" s="29">
        <v>2</v>
      </c>
      <c r="I45" s="9">
        <f>J45+K45</f>
        <v>10</v>
      </c>
      <c r="J45" s="29">
        <v>9</v>
      </c>
      <c r="K45" s="29">
        <v>1</v>
      </c>
      <c r="L45" s="9">
        <f t="shared" si="7"/>
        <v>30000</v>
      </c>
      <c r="M45" s="9"/>
      <c r="N45" s="9">
        <v>5</v>
      </c>
      <c r="O45" s="9"/>
      <c r="P45" s="9" t="s">
        <v>36</v>
      </c>
      <c r="Q45" s="9" t="s">
        <v>37</v>
      </c>
      <c r="S45" s="38">
        <f t="shared" si="4"/>
        <v>108000</v>
      </c>
      <c r="T45" s="39"/>
    </row>
    <row r="46" ht="24.75" customHeight="1" spans="1:20">
      <c r="A46" s="9">
        <v>40</v>
      </c>
      <c r="B46" s="9" t="s">
        <v>76</v>
      </c>
      <c r="C46" s="9">
        <f t="shared" si="5"/>
        <v>-6000</v>
      </c>
      <c r="D46" s="9">
        <f t="shared" si="6"/>
        <v>0</v>
      </c>
      <c r="E46" s="9">
        <f t="shared" si="1"/>
        <v>0</v>
      </c>
      <c r="F46" s="9">
        <f t="shared" si="8"/>
        <v>0</v>
      </c>
      <c r="G46" s="29"/>
      <c r="H46" s="29"/>
      <c r="I46" s="9">
        <f>J46+K46</f>
        <v>0</v>
      </c>
      <c r="J46" s="29"/>
      <c r="K46" s="29"/>
      <c r="L46" s="9">
        <f t="shared" si="7"/>
        <v>-6000</v>
      </c>
      <c r="M46" s="9"/>
      <c r="N46" s="9">
        <v>-1</v>
      </c>
      <c r="O46" s="35"/>
      <c r="P46" s="9" t="s">
        <v>36</v>
      </c>
      <c r="Q46" s="9" t="s">
        <v>37</v>
      </c>
      <c r="S46" s="38">
        <f t="shared" si="4"/>
        <v>0</v>
      </c>
      <c r="T46" s="39">
        <v>-6000</v>
      </c>
    </row>
  </sheetData>
  <mergeCells count="18">
    <mergeCell ref="A1:Q1"/>
    <mergeCell ref="E3:K3"/>
    <mergeCell ref="L3:N3"/>
    <mergeCell ref="F4:H4"/>
    <mergeCell ref="I4:K4"/>
    <mergeCell ref="A3:A5"/>
    <mergeCell ref="B3:B5"/>
    <mergeCell ref="C3:C5"/>
    <mergeCell ref="D3:D5"/>
    <mergeCell ref="E4:E5"/>
    <mergeCell ref="L4:L5"/>
    <mergeCell ref="M4:M5"/>
    <mergeCell ref="N4:N5"/>
    <mergeCell ref="O3:O5"/>
    <mergeCell ref="P3:P5"/>
    <mergeCell ref="Q3:Q5"/>
    <mergeCell ref="S3:S5"/>
    <mergeCell ref="T3:T5"/>
  </mergeCells>
  <pageMargins left="1.10208333333333" right="0.748031496062992" top="0.826771653543307" bottom="0.669291338582677" header="0.669291338582677" footer="0.511811023622047"/>
  <pageSetup paperSize="9" scale="64" orientation="portrait" horizontalDpi="180" verticalDpi="18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"/>
  <sheetViews>
    <sheetView tabSelected="1" topLeftCell="A23" workbookViewId="0">
      <selection activeCell="A41" sqref="$A41:$XFD41"/>
    </sheetView>
  </sheetViews>
  <sheetFormatPr defaultColWidth="9" defaultRowHeight="14.4" outlineLevelCol="4"/>
  <cols>
    <col min="1" max="1" width="7" style="1" customWidth="1"/>
    <col min="2" max="2" width="20.8888888888889" style="2" customWidth="1"/>
    <col min="3" max="3" width="19.8611111111111" style="2" customWidth="1"/>
    <col min="4" max="4" width="21.5555555555556" style="2" customWidth="1"/>
    <col min="5" max="5" width="14.9166666666667" style="2" customWidth="1"/>
    <col min="6" max="16374" width="8.7962962962963" style="2"/>
    <col min="16375" max="16375" width="8.7962962962963"/>
  </cols>
  <sheetData>
    <row r="1" ht="32" customHeight="1" spans="1:1">
      <c r="A1" s="1" t="s">
        <v>77</v>
      </c>
    </row>
    <row r="2" ht="48" customHeight="1" spans="1:5">
      <c r="A2" s="3" t="s">
        <v>78</v>
      </c>
      <c r="B2" s="3"/>
      <c r="C2" s="3"/>
      <c r="D2" s="3"/>
      <c r="E2" s="3"/>
    </row>
    <row r="3" ht="26" customHeight="1" spans="1:5">
      <c r="A3" s="2" t="s">
        <v>1</v>
      </c>
      <c r="C3" s="4"/>
      <c r="D3" s="4"/>
      <c r="E3" s="5" t="s">
        <v>2</v>
      </c>
    </row>
    <row r="4" ht="21" customHeight="1" spans="1:5">
      <c r="A4" s="6" t="s">
        <v>21</v>
      </c>
      <c r="B4" s="6" t="s">
        <v>79</v>
      </c>
      <c r="C4" s="6" t="s">
        <v>22</v>
      </c>
      <c r="D4" s="6" t="s">
        <v>27</v>
      </c>
      <c r="E4" s="6" t="s">
        <v>7</v>
      </c>
    </row>
    <row r="5" ht="17" customHeight="1" spans="1:5">
      <c r="A5" s="7">
        <v>0</v>
      </c>
      <c r="B5" s="7" t="s">
        <v>17</v>
      </c>
      <c r="C5" s="8">
        <f>SUM(C6:C40)</f>
        <v>3402900</v>
      </c>
      <c r="D5" s="9" t="s">
        <v>36</v>
      </c>
      <c r="E5" s="10" t="s">
        <v>37</v>
      </c>
    </row>
    <row r="6" ht="17" customHeight="1" spans="1:5">
      <c r="A6" s="7">
        <v>1</v>
      </c>
      <c r="B6" s="11" t="s">
        <v>18</v>
      </c>
      <c r="C6" s="8">
        <v>1332900</v>
      </c>
      <c r="D6" s="9" t="s">
        <v>36</v>
      </c>
      <c r="E6" s="10" t="s">
        <v>37</v>
      </c>
    </row>
    <row r="7" ht="17" customHeight="1" spans="1:5">
      <c r="A7" s="7">
        <v>2</v>
      </c>
      <c r="B7" s="12" t="s">
        <v>35</v>
      </c>
      <c r="C7" s="8">
        <v>18000</v>
      </c>
      <c r="D7" s="9" t="s">
        <v>36</v>
      </c>
      <c r="E7" s="10" t="s">
        <v>37</v>
      </c>
    </row>
    <row r="8" ht="17" customHeight="1" spans="1:5">
      <c r="A8" s="7">
        <v>3</v>
      </c>
      <c r="B8" s="12" t="s">
        <v>38</v>
      </c>
      <c r="C8" s="8">
        <v>12000</v>
      </c>
      <c r="D8" s="9" t="s">
        <v>36</v>
      </c>
      <c r="E8" s="10" t="s">
        <v>37</v>
      </c>
    </row>
    <row r="9" ht="17" customHeight="1" spans="1:5">
      <c r="A9" s="7">
        <v>4</v>
      </c>
      <c r="B9" s="12" t="s">
        <v>39</v>
      </c>
      <c r="C9" s="8">
        <v>54000</v>
      </c>
      <c r="D9" s="9" t="s">
        <v>36</v>
      </c>
      <c r="E9" s="10" t="s">
        <v>37</v>
      </c>
    </row>
    <row r="10" ht="17" customHeight="1" spans="1:5">
      <c r="A10" s="7">
        <v>5</v>
      </c>
      <c r="B10" s="12" t="s">
        <v>40</v>
      </c>
      <c r="C10" s="8">
        <v>78000</v>
      </c>
      <c r="D10" s="9" t="s">
        <v>36</v>
      </c>
      <c r="E10" s="10" t="s">
        <v>37</v>
      </c>
    </row>
    <row r="11" ht="17" customHeight="1" spans="1:5">
      <c r="A11" s="7">
        <v>6</v>
      </c>
      <c r="B11" s="12" t="s">
        <v>41</v>
      </c>
      <c r="C11" s="8">
        <v>36000</v>
      </c>
      <c r="D11" s="9" t="s">
        <v>36</v>
      </c>
      <c r="E11" s="10" t="s">
        <v>37</v>
      </c>
    </row>
    <row r="12" ht="17" customHeight="1" spans="1:5">
      <c r="A12" s="7">
        <v>7</v>
      </c>
      <c r="B12" s="12" t="s">
        <v>42</v>
      </c>
      <c r="C12" s="8">
        <v>60000</v>
      </c>
      <c r="D12" s="9" t="s">
        <v>36</v>
      </c>
      <c r="E12" s="10" t="s">
        <v>37</v>
      </c>
    </row>
    <row r="13" ht="17" customHeight="1" spans="1:5">
      <c r="A13" s="7">
        <v>8</v>
      </c>
      <c r="B13" s="12" t="s">
        <v>43</v>
      </c>
      <c r="C13" s="8">
        <v>42000</v>
      </c>
      <c r="D13" s="9" t="s">
        <v>36</v>
      </c>
      <c r="E13" s="10" t="s">
        <v>37</v>
      </c>
    </row>
    <row r="14" ht="17" customHeight="1" spans="1:5">
      <c r="A14" s="7">
        <v>9</v>
      </c>
      <c r="B14" s="12" t="s">
        <v>44</v>
      </c>
      <c r="C14" s="8">
        <v>30000</v>
      </c>
      <c r="D14" s="9" t="s">
        <v>36</v>
      </c>
      <c r="E14" s="10" t="s">
        <v>37</v>
      </c>
    </row>
    <row r="15" ht="17" customHeight="1" spans="1:5">
      <c r="A15" s="7">
        <v>10</v>
      </c>
      <c r="B15" s="12" t="s">
        <v>46</v>
      </c>
      <c r="C15" s="8">
        <v>192000</v>
      </c>
      <c r="D15" s="9" t="s">
        <v>36</v>
      </c>
      <c r="E15" s="10" t="s">
        <v>37</v>
      </c>
    </row>
    <row r="16" ht="17" customHeight="1" spans="1:5">
      <c r="A16" s="7">
        <v>11</v>
      </c>
      <c r="B16" s="12" t="s">
        <v>47</v>
      </c>
      <c r="C16" s="8">
        <v>48000</v>
      </c>
      <c r="D16" s="9" t="s">
        <v>36</v>
      </c>
      <c r="E16" s="10" t="s">
        <v>37</v>
      </c>
    </row>
    <row r="17" ht="17" customHeight="1" spans="1:5">
      <c r="A17" s="7">
        <v>12</v>
      </c>
      <c r="B17" s="12" t="s">
        <v>48</v>
      </c>
      <c r="C17" s="8">
        <v>66000</v>
      </c>
      <c r="D17" s="9" t="s">
        <v>36</v>
      </c>
      <c r="E17" s="10" t="s">
        <v>37</v>
      </c>
    </row>
    <row r="18" ht="17" customHeight="1" spans="1:5">
      <c r="A18" s="7">
        <v>13</v>
      </c>
      <c r="B18" s="12" t="s">
        <v>49</v>
      </c>
      <c r="C18" s="8">
        <v>36000</v>
      </c>
      <c r="D18" s="9" t="s">
        <v>36</v>
      </c>
      <c r="E18" s="10" t="s">
        <v>37</v>
      </c>
    </row>
    <row r="19" ht="17" customHeight="1" spans="1:5">
      <c r="A19" s="7">
        <v>14</v>
      </c>
      <c r="B19" s="12" t="s">
        <v>50</v>
      </c>
      <c r="C19" s="8">
        <v>66000</v>
      </c>
      <c r="D19" s="9" t="s">
        <v>36</v>
      </c>
      <c r="E19" s="10" t="s">
        <v>37</v>
      </c>
    </row>
    <row r="20" ht="17" customHeight="1" spans="1:5">
      <c r="A20" s="7">
        <v>15</v>
      </c>
      <c r="B20" s="12" t="s">
        <v>51</v>
      </c>
      <c r="C20" s="8">
        <v>126000</v>
      </c>
      <c r="D20" s="9" t="s">
        <v>36</v>
      </c>
      <c r="E20" s="10" t="s">
        <v>37</v>
      </c>
    </row>
    <row r="21" ht="17" customHeight="1" spans="1:5">
      <c r="A21" s="7">
        <v>16</v>
      </c>
      <c r="B21" s="12" t="s">
        <v>52</v>
      </c>
      <c r="C21" s="8">
        <v>48000</v>
      </c>
      <c r="D21" s="9" t="s">
        <v>36</v>
      </c>
      <c r="E21" s="10" t="s">
        <v>37</v>
      </c>
    </row>
    <row r="22" ht="17" customHeight="1" spans="1:5">
      <c r="A22" s="7">
        <v>17</v>
      </c>
      <c r="B22" s="12" t="s">
        <v>53</v>
      </c>
      <c r="C22" s="8">
        <v>30000</v>
      </c>
      <c r="D22" s="9" t="s">
        <v>36</v>
      </c>
      <c r="E22" s="10" t="s">
        <v>37</v>
      </c>
    </row>
    <row r="23" ht="17" customHeight="1" spans="1:5">
      <c r="A23" s="7">
        <v>18</v>
      </c>
      <c r="B23" s="12" t="s">
        <v>54</v>
      </c>
      <c r="C23" s="8">
        <v>36000</v>
      </c>
      <c r="D23" s="9" t="s">
        <v>36</v>
      </c>
      <c r="E23" s="10" t="s">
        <v>37</v>
      </c>
    </row>
    <row r="24" ht="17" customHeight="1" spans="1:5">
      <c r="A24" s="7">
        <v>19</v>
      </c>
      <c r="B24" s="12" t="s">
        <v>55</v>
      </c>
      <c r="C24" s="8">
        <v>66000</v>
      </c>
      <c r="D24" s="9" t="s">
        <v>36</v>
      </c>
      <c r="E24" s="10" t="s">
        <v>37</v>
      </c>
    </row>
    <row r="25" ht="17" customHeight="1" spans="1:5">
      <c r="A25" s="7">
        <v>20</v>
      </c>
      <c r="B25" s="12" t="s">
        <v>56</v>
      </c>
      <c r="C25" s="8">
        <v>72000</v>
      </c>
      <c r="D25" s="9" t="s">
        <v>36</v>
      </c>
      <c r="E25" s="10" t="s">
        <v>37</v>
      </c>
    </row>
    <row r="26" ht="17" customHeight="1" spans="1:5">
      <c r="A26" s="7">
        <v>21</v>
      </c>
      <c r="B26" s="13" t="s">
        <v>57</v>
      </c>
      <c r="C26" s="14">
        <v>72000</v>
      </c>
      <c r="D26" s="9" t="s">
        <v>36</v>
      </c>
      <c r="E26" s="10" t="s">
        <v>37</v>
      </c>
    </row>
    <row r="27" ht="17" customHeight="1" spans="1:5">
      <c r="A27" s="7">
        <v>22</v>
      </c>
      <c r="B27" s="13" t="s">
        <v>59</v>
      </c>
      <c r="C27" s="14">
        <v>6000</v>
      </c>
      <c r="D27" s="9" t="s">
        <v>36</v>
      </c>
      <c r="E27" s="10" t="s">
        <v>37</v>
      </c>
    </row>
    <row r="28" ht="17" customHeight="1" spans="1:5">
      <c r="A28" s="7">
        <v>23</v>
      </c>
      <c r="B28" s="13" t="s">
        <v>60</v>
      </c>
      <c r="C28" s="14">
        <v>108000</v>
      </c>
      <c r="D28" s="9" t="s">
        <v>36</v>
      </c>
      <c r="E28" s="10" t="s">
        <v>37</v>
      </c>
    </row>
    <row r="29" ht="17" customHeight="1" spans="1:5">
      <c r="A29" s="7">
        <v>24</v>
      </c>
      <c r="B29" s="13" t="s">
        <v>62</v>
      </c>
      <c r="C29" s="14">
        <v>180000</v>
      </c>
      <c r="D29" s="9" t="s">
        <v>36</v>
      </c>
      <c r="E29" s="10" t="s">
        <v>37</v>
      </c>
    </row>
    <row r="30" ht="17" customHeight="1" spans="1:5">
      <c r="A30" s="7">
        <v>25</v>
      </c>
      <c r="B30" s="13" t="s">
        <v>63</v>
      </c>
      <c r="C30" s="14">
        <v>24000</v>
      </c>
      <c r="D30" s="9" t="s">
        <v>36</v>
      </c>
      <c r="E30" s="10" t="s">
        <v>37</v>
      </c>
    </row>
    <row r="31" ht="17" customHeight="1" spans="1:5">
      <c r="A31" s="7">
        <v>26</v>
      </c>
      <c r="B31" s="13" t="s">
        <v>64</v>
      </c>
      <c r="C31" s="14">
        <v>24000</v>
      </c>
      <c r="D31" s="9" t="s">
        <v>36</v>
      </c>
      <c r="E31" s="10" t="s">
        <v>37</v>
      </c>
    </row>
    <row r="32" ht="17" customHeight="1" spans="1:5">
      <c r="A32" s="7">
        <v>27</v>
      </c>
      <c r="B32" s="13" t="s">
        <v>65</v>
      </c>
      <c r="C32" s="14">
        <v>24000</v>
      </c>
      <c r="D32" s="9" t="s">
        <v>36</v>
      </c>
      <c r="E32" s="10" t="s">
        <v>37</v>
      </c>
    </row>
    <row r="33" ht="17" customHeight="1" spans="1:5">
      <c r="A33" s="7">
        <v>28</v>
      </c>
      <c r="B33" s="13" t="s">
        <v>66</v>
      </c>
      <c r="C33" s="14">
        <v>72000</v>
      </c>
      <c r="D33" s="9" t="s">
        <v>36</v>
      </c>
      <c r="E33" s="10" t="s">
        <v>37</v>
      </c>
    </row>
    <row r="34" ht="17" customHeight="1" spans="1:5">
      <c r="A34" s="7">
        <v>29</v>
      </c>
      <c r="B34" s="13" t="s">
        <v>67</v>
      </c>
      <c r="C34" s="14">
        <v>162000</v>
      </c>
      <c r="D34" s="9" t="s">
        <v>36</v>
      </c>
      <c r="E34" s="10" t="s">
        <v>37</v>
      </c>
    </row>
    <row r="35" ht="17" customHeight="1" spans="1:5">
      <c r="A35" s="7">
        <v>30</v>
      </c>
      <c r="B35" s="13" t="s">
        <v>68</v>
      </c>
      <c r="C35" s="14">
        <v>18000</v>
      </c>
      <c r="D35" s="9" t="s">
        <v>36</v>
      </c>
      <c r="E35" s="10" t="s">
        <v>37</v>
      </c>
    </row>
    <row r="36" ht="17" customHeight="1" spans="1:5">
      <c r="A36" s="7">
        <v>31</v>
      </c>
      <c r="B36" s="13" t="s">
        <v>69</v>
      </c>
      <c r="C36" s="14">
        <v>18000</v>
      </c>
      <c r="D36" s="9" t="s">
        <v>36</v>
      </c>
      <c r="E36" s="10" t="s">
        <v>37</v>
      </c>
    </row>
    <row r="37" ht="17" customHeight="1" spans="1:5">
      <c r="A37" s="7">
        <v>32</v>
      </c>
      <c r="B37" s="13" t="s">
        <v>70</v>
      </c>
      <c r="C37" s="14">
        <v>42000</v>
      </c>
      <c r="D37" s="9" t="s">
        <v>36</v>
      </c>
      <c r="E37" s="10" t="s">
        <v>37</v>
      </c>
    </row>
    <row r="38" ht="17" customHeight="1" spans="1:5">
      <c r="A38" s="7">
        <v>33</v>
      </c>
      <c r="B38" s="13" t="s">
        <v>72</v>
      </c>
      <c r="C38" s="14">
        <v>18000</v>
      </c>
      <c r="D38" s="9" t="s">
        <v>36</v>
      </c>
      <c r="E38" s="10" t="s">
        <v>37</v>
      </c>
    </row>
    <row r="39" ht="17" customHeight="1" spans="1:5">
      <c r="A39" s="7">
        <v>34</v>
      </c>
      <c r="B39" s="13" t="s">
        <v>73</v>
      </c>
      <c r="C39" s="14">
        <v>78000</v>
      </c>
      <c r="D39" s="9" t="s">
        <v>36</v>
      </c>
      <c r="E39" s="10" t="s">
        <v>37</v>
      </c>
    </row>
    <row r="40" ht="17" customHeight="1" spans="1:5">
      <c r="A40" s="7">
        <v>35</v>
      </c>
      <c r="B40" s="13" t="s">
        <v>75</v>
      </c>
      <c r="C40" s="14">
        <v>108000</v>
      </c>
      <c r="D40" s="9" t="s">
        <v>36</v>
      </c>
      <c r="E40" s="10" t="s">
        <v>37</v>
      </c>
    </row>
    <row r="41" ht="18" hidden="1" customHeight="1" spans="2:5">
      <c r="B41" s="2" t="s">
        <v>80</v>
      </c>
      <c r="C41" s="2" t="s">
        <v>81</v>
      </c>
      <c r="D41" s="2" t="s">
        <v>82</v>
      </c>
      <c r="E41" s="2" t="s">
        <v>83</v>
      </c>
    </row>
    <row r="42" ht="18" customHeight="1"/>
    <row r="43" ht="18" customHeight="1"/>
    <row r="44" s="1" customFormat="1" ht="18" customHeight="1" spans="2:5">
      <c r="B44" s="2"/>
      <c r="C44" s="2"/>
      <c r="D44" s="2"/>
      <c r="E44" s="2"/>
    </row>
    <row r="45" s="1" customFormat="1" ht="18" customHeight="1" spans="2:5">
      <c r="B45" s="2"/>
      <c r="C45" s="2"/>
      <c r="D45" s="2"/>
      <c r="E45" s="2"/>
    </row>
    <row r="46" s="1" customFormat="1" ht="18" customHeight="1" spans="2:5">
      <c r="B46" s="2"/>
      <c r="C46" s="2"/>
      <c r="D46" s="2"/>
      <c r="E46" s="2"/>
    </row>
    <row r="47" s="1" customFormat="1" ht="18" customHeight="1" spans="2:5">
      <c r="B47" s="2"/>
      <c r="C47" s="2"/>
      <c r="D47" s="2"/>
      <c r="E47" s="2"/>
    </row>
    <row r="48" s="1" customFormat="1" ht="26.25" customHeight="1" spans="2:5">
      <c r="B48" s="2"/>
      <c r="C48" s="2"/>
      <c r="D48" s="2"/>
      <c r="E48" s="2"/>
    </row>
  </sheetData>
  <mergeCells count="3">
    <mergeCell ref="A2:E2"/>
    <mergeCell ref="A3:B3"/>
    <mergeCell ref="C3:D3"/>
  </mergeCells>
  <pageMargins left="0.865972222222222" right="0.748031496062992" top="0.629861111111111" bottom="0.511805555555556" header="0.354166666666667" footer="0.511811023622047"/>
  <pageSetup paperSize="9" orientation="portrait" horizontalDpi="18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启智学校</vt:lpstr>
      <vt:lpstr>2024年（调整）</vt:lpstr>
      <vt:lpstr>本资金安排表 (报财政)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LQP</cp:lastModifiedBy>
  <dcterms:created xsi:type="dcterms:W3CDTF">2021-04-15T07:28:00Z</dcterms:created>
  <dcterms:modified xsi:type="dcterms:W3CDTF">2024-01-29T08:36:34Z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9A6479B80B144EB391AFADC2EF6C43AC</vt:lpwstr>
  </property>
</Properties>
</file>