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总表 (下文)" sheetId="1" r:id="rId1"/>
  </sheets>
  <definedNames>
    <definedName name="_xlnm._FilterDatabase" localSheetId="0" hidden="1">'总表 (下文)'!$A$5:$G$102</definedName>
    <definedName name="_xlnm.Print_Titles" localSheetId="0">'总表 (下文)'!$2:$5</definedName>
    <definedName name="_xlnm.Print_Area" localSheetId="0">'总表 (下文)'!$A$1:$G$101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4" authorId="0">
      <text>
        <r>
          <rPr>
            <sz val="9"/>
            <rFont val="宋体"/>
            <charset val="134"/>
          </rPr>
          <t>2021年幼儿数</t>
        </r>
      </text>
    </comment>
  </commentList>
</comments>
</file>

<file path=xl/sharedStrings.xml><?xml version="1.0" encoding="utf-8"?>
<sst xmlns="http://schemas.openxmlformats.org/spreadsheetml/2006/main" count="108" uniqueCount="108">
  <si>
    <t>附件：</t>
  </si>
  <si>
    <t xml:space="preserve">  乐昌市2024年学前教育生均经费省补助资金分配明细表  </t>
  </si>
  <si>
    <t>填报单位：乐昌市教育局</t>
  </si>
  <si>
    <t>单位：元</t>
  </si>
  <si>
    <t>学校（预算单位）</t>
  </si>
  <si>
    <t>在校生人数</t>
  </si>
  <si>
    <t>标准（每生每年）</t>
  </si>
  <si>
    <t>补助总计</t>
  </si>
  <si>
    <t>其中</t>
  </si>
  <si>
    <t>备注</t>
  </si>
  <si>
    <t>省财政补助资金</t>
  </si>
  <si>
    <t>本级财政配套资金</t>
  </si>
  <si>
    <t>乐昌市第一幼儿园</t>
  </si>
  <si>
    <t xml:space="preserve">乐昌市乐昌小学 合计      </t>
  </si>
  <si>
    <t>乐昌市第二幼儿园</t>
  </si>
  <si>
    <t>乐昌市乐城第一小学 合计</t>
  </si>
  <si>
    <t>乐昌市河南幼儿园</t>
  </si>
  <si>
    <t>乐昌市河南小学 合计</t>
  </si>
  <si>
    <t>乐昌市长来镇中心幼儿园</t>
  </si>
  <si>
    <t>乐昌市长来镇前溪幼儿园</t>
  </si>
  <si>
    <t>乐昌市长来镇中心小学 合计</t>
  </si>
  <si>
    <t>乐昌市北乡镇中心幼儿园</t>
  </si>
  <si>
    <t>乐昌市北乡镇中心学校 合计</t>
  </si>
  <si>
    <t>乐昌市五山镇中心幼儿园</t>
  </si>
  <si>
    <t>乐昌市五山镇中心学校 合计</t>
  </si>
  <si>
    <t>乐昌市九峰镇中心幼儿园</t>
  </si>
  <si>
    <t>乐昌市九峰镇中心小学 合计</t>
  </si>
  <si>
    <t>乐昌市金鸡幼儿园</t>
  </si>
  <si>
    <t>乐昌市老坪石中心幼儿园</t>
  </si>
  <si>
    <t>乐昌市三溪镇中心幼儿园</t>
  </si>
  <si>
    <t xml:space="preserve">乐昌市金鸡幼儿园 合计 </t>
  </si>
  <si>
    <t>乐昌市黄圃镇中心幼儿园</t>
  </si>
  <si>
    <t xml:space="preserve">乐昌市黄圃镇中心学校 合计 </t>
  </si>
  <si>
    <t>乐昌市庆云镇中心幼儿园</t>
  </si>
  <si>
    <t>乐昌市庆云镇中心学校 合计</t>
  </si>
  <si>
    <t>乐昌市白石镇中心幼儿园</t>
  </si>
  <si>
    <t xml:space="preserve">乐昌市白石镇中心学校 合计 </t>
  </si>
  <si>
    <t>乐昌市梅花镇中心幼儿园</t>
  </si>
  <si>
    <t>乐昌市梅花镇第一幼儿园</t>
  </si>
  <si>
    <t>乐昌市关春幼儿园</t>
  </si>
  <si>
    <t xml:space="preserve">乐昌市梅花镇第一幼儿园 合计 </t>
  </si>
  <si>
    <t>乐昌市沙坪镇中心幼儿园</t>
  </si>
  <si>
    <t xml:space="preserve">乐昌市沙坪镇中心小学 合计 </t>
  </si>
  <si>
    <t>乐昌市云岩镇中心幼儿园</t>
  </si>
  <si>
    <t>乐昌市云岩镇中心小学 合计</t>
  </si>
  <si>
    <t>乐昌市教工幼儿园</t>
  </si>
  <si>
    <t>乐昌市乐城第二小学 合计</t>
  </si>
  <si>
    <t>乐昌市城东幼儿园</t>
  </si>
  <si>
    <t xml:space="preserve">乐昌市乐昌实验学校  合计 </t>
  </si>
  <si>
    <t>乐昌市廊田镇中心幼儿园</t>
  </si>
  <si>
    <t>乐昌市廊田镇楼下幼儿园</t>
  </si>
  <si>
    <t>乐昌市廊田镇中心学校 合计</t>
  </si>
  <si>
    <t>乐昌市两江镇中心幼儿园</t>
  </si>
  <si>
    <t xml:space="preserve">乐昌市两江镇中心学校 合计 </t>
  </si>
  <si>
    <t>乐昌市秀水镇中心幼儿园</t>
  </si>
  <si>
    <t xml:space="preserve">乐昌市秀水镇中心学校 合计  </t>
  </si>
  <si>
    <t>乐昌市凤凰幼儿园</t>
  </si>
  <si>
    <t xml:space="preserve">乐昌市凤凰小学 合计  </t>
  </si>
  <si>
    <t>乐昌市宏大幼儿园</t>
  </si>
  <si>
    <t xml:space="preserve">乐昌市第四中学 合计  </t>
  </si>
  <si>
    <t>公 办 合 计</t>
  </si>
  <si>
    <t>乐昌市百福幼儿园</t>
  </si>
  <si>
    <t>乐昌市新起点幼儿园</t>
  </si>
  <si>
    <t>乐昌市开心幼儿园</t>
  </si>
  <si>
    <t>乐昌市永雅幼儿园</t>
  </si>
  <si>
    <t>乐昌市小白兔幼儿园</t>
  </si>
  <si>
    <t>乐昌市金苗幼儿园</t>
  </si>
  <si>
    <t>乐昌市启明星幼儿园</t>
  </si>
  <si>
    <t>乐昌市乐城宝宝幼儿园</t>
  </si>
  <si>
    <t>乐昌市乐城镇启稚幼儿园</t>
  </si>
  <si>
    <t>乐昌市阳光菁苗幼儿园</t>
  </si>
  <si>
    <t>乐昌市金路幼儿园</t>
  </si>
  <si>
    <t>乐昌市小博士幼儿园</t>
  </si>
  <si>
    <t>乐昌市八朵花幼儿园</t>
  </si>
  <si>
    <t>乐昌市丹阳红幼儿园</t>
  </si>
  <si>
    <t>乐昌市百信雅思特幼儿园</t>
  </si>
  <si>
    <t>乐昌市东方阳光特幼儿园</t>
  </si>
  <si>
    <t>乐昌市宏福幼儿园</t>
  </si>
  <si>
    <t>乐昌市智晖幼儿园</t>
  </si>
  <si>
    <t>乐昌市金色年华幼儿园</t>
  </si>
  <si>
    <t>乐昌市城北区实验幼儿园</t>
  </si>
  <si>
    <t>乐昌市北乡镇茅坪幼儿园</t>
  </si>
  <si>
    <t>乐昌市九峰镇金太阳幼儿园</t>
  </si>
  <si>
    <t>乐昌市廊田镇彩虹幼儿园</t>
  </si>
  <si>
    <t>乐昌市廊田镇康桥宝宝幼儿园</t>
  </si>
  <si>
    <t>乐昌市廊田镇万紫千红幼儿园</t>
  </si>
  <si>
    <t>乐昌市长来镇未来之星幼儿园</t>
  </si>
  <si>
    <t>乐昌市长来镇灵口村幼儿园</t>
  </si>
  <si>
    <t>乐昌市梅花镇新世纪幼儿园</t>
  </si>
  <si>
    <t>乐昌市梅花镇健乐幼儿园</t>
  </si>
  <si>
    <t>乐昌市梅花镇乐贝儿幼儿园</t>
  </si>
  <si>
    <t>乐昌市梅花镇童心幼儿园</t>
  </si>
  <si>
    <t>乐昌市梅花镇桥头村幼儿园</t>
  </si>
  <si>
    <t>乐昌市坪石镇启迪幼儿园</t>
  </si>
  <si>
    <t>乐昌市坪石镇小星星幼儿园</t>
  </si>
  <si>
    <t>乐昌市老坪石星源幼儿园</t>
  </si>
  <si>
    <t>乐昌市坪梅中心幼儿园</t>
  </si>
  <si>
    <t>乐昌市坪石中心幼儿园</t>
  </si>
  <si>
    <t>乐昌市坪石镇小太阳幼儿园</t>
  </si>
  <si>
    <t>乐昌市坪石镇老坪石陶文优才幼儿园</t>
  </si>
  <si>
    <t>乐昌市黄圃镇育苗幼儿园</t>
  </si>
  <si>
    <t>乐昌市黄圃镇小太阳幼儿园</t>
  </si>
  <si>
    <t>乐昌市黄圃镇小天使幼儿园</t>
  </si>
  <si>
    <t>乐昌市沙坪镇窝子村天行健幼儿园</t>
  </si>
  <si>
    <t>乐昌市沙坪镇雷家窝村明珠幼儿园</t>
  </si>
  <si>
    <t>乐昌市庆云镇群英幼儿园</t>
  </si>
  <si>
    <t>乐昌市教育局 民办合计</t>
  </si>
  <si>
    <t>总  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</si>
</sst>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_ * #,##0_ ;_ * \-#,##0_ ;_ * &quot;-&quot;??_ ;_ @_ "/>
  </numFmts>
  <fonts count="32">
    <font>
      <sz val="11"/>
      <color theme="1"/>
      <name val="等线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20"/>
      <color indexed="8"/>
      <name val="宋体"/>
      <charset val="134"/>
    </font>
    <font>
      <b/>
      <sz val="11"/>
      <color theme="1"/>
      <name val="等线"/>
      <charset val="134"/>
    </font>
    <font>
      <b/>
      <sz val="10"/>
      <color theme="1"/>
      <name val="等线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b/>
      <sz val="11"/>
      <color indexed="8"/>
      <name val="等线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7" borderId="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9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</cellStyleXfs>
  <cellXfs count="73">
    <xf numFmtId="0" fontId="0" fillId="0" borderId="0" xfId="0"/>
    <xf numFmtId="0" fontId="0" fillId="0" borderId="0" xfId="0" applyFill="1"/>
    <xf numFmtId="0" fontId="0" fillId="0" borderId="0" xfId="0" applyFill="1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7" fontId="3" fillId="0" borderId="1" xfId="8" applyNumberFormat="1" applyFont="1" applyBorder="1" applyAlignment="1">
      <alignment horizontal="center" vertical="center" shrinkToFit="1"/>
    </xf>
    <xf numFmtId="177" fontId="0" fillId="0" borderId="0" xfId="8" applyNumberFormat="1" applyFont="1" applyAlignment="1">
      <alignment shrinkToFit="1"/>
    </xf>
    <xf numFmtId="0" fontId="0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7" fontId="4" fillId="0" borderId="2" xfId="8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77" fontId="4" fillId="0" borderId="2" xfId="8" applyNumberFormat="1" applyFont="1" applyBorder="1" applyAlignment="1">
      <alignment horizontal="center" vertical="center" wrapText="1" shrinkToFit="1"/>
    </xf>
    <xf numFmtId="0" fontId="6" fillId="0" borderId="2" xfId="0" applyNumberFormat="1" applyFont="1" applyFill="1" applyBorder="1" applyAlignment="1" applyProtection="1">
      <alignment vertical="center" shrinkToFi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177" fontId="0" fillId="0" borderId="2" xfId="8" applyNumberFormat="1" applyFont="1" applyFill="1" applyBorder="1" applyAlignment="1">
      <alignment horizontal="center" vertical="center" shrinkToFit="1"/>
    </xf>
    <xf numFmtId="0" fontId="0" fillId="0" borderId="2" xfId="0" applyFill="1" applyBorder="1"/>
    <xf numFmtId="0" fontId="7" fillId="0" borderId="2" xfId="56" applyFont="1" applyBorder="1" applyAlignment="1">
      <alignment vertical="center" shrinkToFit="1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Border="1"/>
    <xf numFmtId="177" fontId="0" fillId="0" borderId="2" xfId="8" applyNumberFormat="1" applyFont="1" applyBorder="1" applyAlignment="1">
      <alignment horizontal="center" vertical="center" shrinkToFit="1"/>
    </xf>
    <xf numFmtId="0" fontId="0" fillId="0" borderId="2" xfId="0" applyBorder="1"/>
    <xf numFmtId="0" fontId="7" fillId="0" borderId="2" xfId="51" applyFont="1" applyBorder="1" applyAlignment="1">
      <alignment vertical="center" shrinkToFit="1"/>
    </xf>
    <xf numFmtId="177" fontId="8" fillId="0" borderId="2" xfId="8" applyNumberFormat="1" applyFont="1" applyFill="1" applyBorder="1" applyAlignment="1" applyProtection="1">
      <alignment horizontal="center" vertical="center" shrinkToFit="1"/>
    </xf>
    <xf numFmtId="0" fontId="7" fillId="0" borderId="2" xfId="62" applyFont="1" applyBorder="1" applyAlignment="1">
      <alignment vertical="center" shrinkToFit="1"/>
    </xf>
    <xf numFmtId="0" fontId="7" fillId="0" borderId="2" xfId="64" applyFont="1" applyBorder="1" applyAlignment="1">
      <alignment vertical="center" shrinkToFit="1"/>
    </xf>
    <xf numFmtId="0" fontId="7" fillId="0" borderId="2" xfId="58" applyFont="1" applyBorder="1" applyAlignment="1">
      <alignment vertical="center" shrinkToFit="1"/>
    </xf>
    <xf numFmtId="0" fontId="7" fillId="0" borderId="2" xfId="46" applyFont="1" applyBorder="1" applyAlignment="1">
      <alignment vertical="center" shrinkToFit="1"/>
    </xf>
    <xf numFmtId="0" fontId="7" fillId="0" borderId="2" xfId="50" applyFont="1" applyBorder="1" applyAlignment="1">
      <alignment vertical="center" shrinkToFit="1"/>
    </xf>
    <xf numFmtId="0" fontId="7" fillId="0" borderId="2" xfId="63" applyFont="1" applyBorder="1" applyAlignment="1">
      <alignment vertical="center" shrinkToFit="1"/>
    </xf>
    <xf numFmtId="0" fontId="7" fillId="0" borderId="2" xfId="59" applyFont="1" applyBorder="1" applyAlignment="1">
      <alignment vertical="center" shrinkToFit="1"/>
    </xf>
    <xf numFmtId="0" fontId="7" fillId="0" borderId="2" xfId="55" applyFont="1" applyBorder="1" applyAlignment="1">
      <alignment vertical="center" shrinkToFit="1"/>
    </xf>
    <xf numFmtId="0" fontId="7" fillId="0" borderId="2" xfId="66" applyFont="1" applyBorder="1" applyAlignment="1">
      <alignment vertical="center" shrinkToFit="1"/>
    </xf>
    <xf numFmtId="0" fontId="6" fillId="0" borderId="2" xfId="67" applyNumberFormat="1" applyFont="1" applyFill="1" applyBorder="1" applyAlignment="1" applyProtection="1">
      <alignment vertical="center" shrinkToFit="1"/>
    </xf>
    <xf numFmtId="0" fontId="6" fillId="0" borderId="2" xfId="67" applyNumberFormat="1" applyFont="1" applyFill="1" applyBorder="1" applyAlignment="1" applyProtection="1">
      <alignment horizontal="center" vertical="center"/>
    </xf>
    <xf numFmtId="0" fontId="0" fillId="0" borderId="2" xfId="0" applyBorder="1" applyAlignment="1">
      <alignment shrinkToFit="1"/>
    </xf>
    <xf numFmtId="0" fontId="7" fillId="0" borderId="2" xfId="57" applyFont="1" applyBorder="1" applyAlignment="1">
      <alignment vertical="center" shrinkToFit="1"/>
    </xf>
    <xf numFmtId="0" fontId="8" fillId="0" borderId="2" xfId="67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shrinkToFit="1"/>
    </xf>
    <xf numFmtId="0" fontId="7" fillId="0" borderId="2" xfId="14" applyFont="1" applyBorder="1" applyAlignment="1">
      <alignment vertical="center" shrinkToFit="1"/>
    </xf>
    <xf numFmtId="0" fontId="7" fillId="0" borderId="2" xfId="61" applyFont="1" applyBorder="1" applyAlignment="1">
      <alignment vertical="center" shrinkToFit="1"/>
    </xf>
    <xf numFmtId="0" fontId="7" fillId="0" borderId="2" xfId="65" applyFont="1" applyBorder="1" applyAlignment="1">
      <alignment vertical="center" shrinkToFit="1"/>
    </xf>
    <xf numFmtId="0" fontId="7" fillId="0" borderId="2" xfId="13" applyFont="1" applyBorder="1" applyAlignment="1">
      <alignment vertical="center" shrinkToFit="1"/>
    </xf>
    <xf numFmtId="0" fontId="7" fillId="0" borderId="2" xfId="60" applyFont="1" applyBorder="1" applyAlignment="1">
      <alignment vertical="center" shrinkToFit="1"/>
    </xf>
    <xf numFmtId="0" fontId="7" fillId="0" borderId="2" xfId="68" applyFont="1" applyBorder="1" applyAlignment="1">
      <alignment vertical="center" shrinkToFit="1"/>
    </xf>
    <xf numFmtId="0" fontId="7" fillId="0" borderId="2" xfId="23" applyFont="1" applyBorder="1" applyAlignment="1">
      <alignment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shrinkToFit="1"/>
    </xf>
    <xf numFmtId="0" fontId="6" fillId="0" borderId="2" xfId="0" applyNumberFormat="1" applyFont="1" applyFill="1" applyBorder="1" applyAlignment="1" applyProtection="1">
      <alignment vertical="center" shrinkToFi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177" fontId="0" fillId="0" borderId="2" xfId="8" applyNumberFormat="1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shrinkToFit="1"/>
    </xf>
    <xf numFmtId="0" fontId="6" fillId="0" borderId="2" xfId="0" applyNumberFormat="1" applyFont="1" applyFill="1" applyBorder="1" applyAlignment="1" applyProtection="1">
      <alignment vertical="center" shrinkToFi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9" fillId="0" borderId="2" xfId="69" applyFont="1" applyFill="1" applyBorder="1" applyAlignment="1">
      <alignment horizontal="center" shrinkToFit="1"/>
    </xf>
    <xf numFmtId="0" fontId="0" fillId="0" borderId="4" xfId="0" applyFont="1" applyFill="1" applyBorder="1" applyAlignment="1">
      <alignment horizontal="center" vertical="center" wrapText="1"/>
    </xf>
    <xf numFmtId="177" fontId="0" fillId="0" borderId="2" xfId="8" applyNumberFormat="1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shrinkToFit="1"/>
    </xf>
    <xf numFmtId="177" fontId="0" fillId="0" borderId="2" xfId="8" applyNumberFormat="1" applyFont="1" applyBorder="1" applyAlignment="1">
      <alignment horizontal="right" vertical="center" shrinkToFit="1"/>
    </xf>
    <xf numFmtId="0" fontId="8" fillId="0" borderId="2" xfId="0" applyNumberFormat="1" applyFont="1" applyFill="1" applyBorder="1" applyAlignment="1" applyProtection="1">
      <alignment vertical="center" shrinkToFit="1"/>
    </xf>
    <xf numFmtId="177" fontId="8" fillId="0" borderId="2" xfId="8" applyNumberFormat="1" applyFont="1" applyFill="1" applyBorder="1" applyAlignment="1" applyProtection="1">
      <alignment horizontal="right" vertical="center" shrinkToFit="1"/>
    </xf>
    <xf numFmtId="0" fontId="0" fillId="0" borderId="2" xfId="0" applyFill="1" applyBorder="1" applyAlignment="1">
      <alignment shrinkToFit="1"/>
    </xf>
    <xf numFmtId="0" fontId="10" fillId="0" borderId="2" xfId="0" applyFont="1" applyFill="1" applyBorder="1" applyAlignment="1">
      <alignment horizontal="center" vertical="center" shrinkToFit="1"/>
    </xf>
    <xf numFmtId="176" fontId="10" fillId="0" borderId="2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shrinkToFit="1"/>
    </xf>
    <xf numFmtId="0" fontId="6" fillId="0" borderId="2" xfId="0" applyNumberFormat="1" applyFont="1" applyFill="1" applyBorder="1" applyAlignment="1" applyProtection="1" quotePrefix="1">
      <alignment vertical="center" shrinkToFit="1"/>
    </xf>
    <xf numFmtId="0" fontId="6" fillId="0" borderId="2" xfId="67" applyNumberFormat="1" applyFont="1" applyFill="1" applyBorder="1" applyAlignment="1" applyProtection="1" quotePrefix="1">
      <alignment vertical="center" shrinkToFit="1"/>
    </xf>
    <xf numFmtId="0" fontId="6" fillId="0" borderId="2" xfId="0" applyNumberFormat="1" applyFont="1" applyFill="1" applyBorder="1" applyAlignment="1" applyProtection="1" quotePrefix="1">
      <alignment vertical="center" shrinkToFit="1"/>
    </xf>
    <xf numFmtId="0" fontId="6" fillId="0" borderId="2" xfId="0" applyNumberFormat="1" applyFont="1" applyFill="1" applyBorder="1" applyAlignment="1" applyProtection="1" quotePrefix="1">
      <alignment vertical="center" shrinkToFit="1"/>
    </xf>
  </cellXfs>
  <cellStyles count="7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73" xfId="13"/>
    <cellStyle name="常规 68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常规 77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常规 60" xfId="46"/>
    <cellStyle name="强调文字颜色 5" xfId="47" builtinId="45"/>
    <cellStyle name="40% - 强调文字颜色 5" xfId="48" builtinId="47"/>
    <cellStyle name="60% - 强调文字颜色 5" xfId="49" builtinId="48"/>
    <cellStyle name="常规 61" xfId="50"/>
    <cellStyle name="常规 56" xfId="51"/>
    <cellStyle name="强调文字颜色 6" xfId="52" builtinId="49"/>
    <cellStyle name="40% - 强调文字颜色 6" xfId="53" builtinId="51"/>
    <cellStyle name="60% - 强调文字颜色 6" xfId="54" builtinId="52"/>
    <cellStyle name="常规 65" xfId="55"/>
    <cellStyle name="常规 3" xfId="56"/>
    <cellStyle name="常规 67" xfId="57"/>
    <cellStyle name="常规 59" xfId="58"/>
    <cellStyle name="常规 64" xfId="59"/>
    <cellStyle name="常规 74" xfId="60"/>
    <cellStyle name="常规 69" xfId="61"/>
    <cellStyle name="常规 57" xfId="62"/>
    <cellStyle name="常规 62" xfId="63"/>
    <cellStyle name="常规 58" xfId="64"/>
    <cellStyle name="常规 71" xfId="65"/>
    <cellStyle name="常规 66" xfId="66"/>
    <cellStyle name="常规_幼儿园及附设班" xfId="67"/>
    <cellStyle name="常规 75" xfId="68"/>
    <cellStyle name="常规 2" xfId="6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7"/>
  <sheetViews>
    <sheetView tabSelected="1" topLeftCell="A72" workbookViewId="0">
      <selection activeCell="A55" sqref="$A55:$XFD99"/>
    </sheetView>
  </sheetViews>
  <sheetFormatPr defaultColWidth="9" defaultRowHeight="13.8" outlineLevelCol="6"/>
  <cols>
    <col min="1" max="1" width="30.8518518518519" customWidth="1"/>
    <col min="2" max="2" width="9.96296296296296" customWidth="1"/>
    <col min="3" max="3" width="7.22222222222222" customWidth="1"/>
    <col min="4" max="4" width="13.2962962962963" customWidth="1"/>
    <col min="5" max="5" width="13.7592592592593" customWidth="1"/>
    <col min="6" max="6" width="15.1203703703704" customWidth="1"/>
    <col min="7" max="7" width="21.2222222222222" customWidth="1"/>
  </cols>
  <sheetData>
    <row r="1" ht="17" customHeight="1" spans="1:1">
      <c r="A1" t="s">
        <v>0</v>
      </c>
    </row>
    <row r="2" ht="22" customHeight="1" spans="1:7">
      <c r="A2" s="3" t="s">
        <v>1</v>
      </c>
      <c r="B2" s="3"/>
      <c r="C2" s="3"/>
      <c r="D2" s="3"/>
      <c r="E2" s="3"/>
      <c r="F2" s="3"/>
      <c r="G2" s="3"/>
    </row>
    <row r="3" ht="19" customHeight="1" spans="1:7">
      <c r="A3" s="4" t="s">
        <v>2</v>
      </c>
      <c r="B3" s="4"/>
      <c r="C3" s="5"/>
      <c r="D3" s="6"/>
      <c r="E3" s="6"/>
      <c r="F3" s="7"/>
      <c r="G3" s="8" t="s">
        <v>3</v>
      </c>
    </row>
    <row r="4" ht="18.75" customHeight="1" spans="1:7">
      <c r="A4" s="9" t="s">
        <v>4</v>
      </c>
      <c r="B4" s="10" t="s">
        <v>5</v>
      </c>
      <c r="C4" s="11" t="s">
        <v>6</v>
      </c>
      <c r="D4" s="12" t="s">
        <v>7</v>
      </c>
      <c r="E4" s="12" t="s">
        <v>8</v>
      </c>
      <c r="F4" s="12"/>
      <c r="G4" s="13" t="s">
        <v>9</v>
      </c>
    </row>
    <row r="5" ht="27.6" spans="1:7">
      <c r="A5" s="9"/>
      <c r="B5" s="14"/>
      <c r="C5" s="15"/>
      <c r="D5" s="12"/>
      <c r="E5" s="16" t="s">
        <v>10</v>
      </c>
      <c r="F5" s="16" t="s">
        <v>11</v>
      </c>
      <c r="G5" s="13"/>
    </row>
    <row r="6" ht="18" customHeight="1" spans="1:7">
      <c r="A6" s="73" t="s">
        <v>12</v>
      </c>
      <c r="B6" s="18">
        <v>394</v>
      </c>
      <c r="C6" s="19">
        <v>600</v>
      </c>
      <c r="D6" s="20">
        <f t="shared" ref="D6:D8" si="0">B6*C6</f>
        <v>236400</v>
      </c>
      <c r="E6" s="20">
        <f t="shared" ref="E6:E10" si="1">D6/2</f>
        <v>118200</v>
      </c>
      <c r="F6" s="20">
        <f t="shared" ref="F6:F10" si="2">D6/2</f>
        <v>118200</v>
      </c>
      <c r="G6" s="21"/>
    </row>
    <row r="7" ht="18" customHeight="1" spans="1:7">
      <c r="A7" s="22" t="s">
        <v>13</v>
      </c>
      <c r="B7" s="23">
        <f t="shared" ref="B7:F7" si="3">B6</f>
        <v>394</v>
      </c>
      <c r="C7" s="19">
        <v>600</v>
      </c>
      <c r="D7" s="12">
        <f t="shared" si="0"/>
        <v>236400</v>
      </c>
      <c r="E7" s="12">
        <f t="shared" si="3"/>
        <v>118200</v>
      </c>
      <c r="F7" s="12">
        <f t="shared" si="3"/>
        <v>118200</v>
      </c>
      <c r="G7" s="24"/>
    </row>
    <row r="8" ht="18" customHeight="1" spans="1:7">
      <c r="A8" s="73" t="s">
        <v>14</v>
      </c>
      <c r="B8" s="18">
        <v>393</v>
      </c>
      <c r="C8" s="19">
        <v>600</v>
      </c>
      <c r="D8" s="25">
        <f t="shared" si="0"/>
        <v>235800</v>
      </c>
      <c r="E8" s="25">
        <f t="shared" si="1"/>
        <v>117900</v>
      </c>
      <c r="F8" s="25">
        <f t="shared" si="2"/>
        <v>117900</v>
      </c>
      <c r="G8" s="26"/>
    </row>
    <row r="9" ht="18" customHeight="1" spans="1:7">
      <c r="A9" s="27" t="s">
        <v>15</v>
      </c>
      <c r="B9" s="23">
        <f t="shared" ref="B9:F9" si="4">SUM(B8:B8)</f>
        <v>393</v>
      </c>
      <c r="C9" s="19">
        <v>600</v>
      </c>
      <c r="D9" s="28">
        <f t="shared" si="4"/>
        <v>235800</v>
      </c>
      <c r="E9" s="28">
        <f t="shared" si="4"/>
        <v>117900</v>
      </c>
      <c r="F9" s="28">
        <f t="shared" si="4"/>
        <v>117900</v>
      </c>
      <c r="G9" s="24"/>
    </row>
    <row r="10" ht="18" customHeight="1" spans="1:7">
      <c r="A10" s="73" t="s">
        <v>16</v>
      </c>
      <c r="B10" s="18">
        <v>314</v>
      </c>
      <c r="C10" s="19">
        <v>600</v>
      </c>
      <c r="D10" s="25">
        <f t="shared" ref="D10:D13" si="5">B10*C10</f>
        <v>188400</v>
      </c>
      <c r="E10" s="25">
        <f t="shared" si="1"/>
        <v>94200</v>
      </c>
      <c r="F10" s="25">
        <f t="shared" si="2"/>
        <v>94200</v>
      </c>
      <c r="G10" s="26"/>
    </row>
    <row r="11" ht="18" customHeight="1" spans="1:7">
      <c r="A11" s="29" t="s">
        <v>17</v>
      </c>
      <c r="B11" s="23">
        <f t="shared" ref="B11:F11" si="6">SUM(B10:B10)</f>
        <v>314</v>
      </c>
      <c r="C11" s="19">
        <v>600</v>
      </c>
      <c r="D11" s="28">
        <f t="shared" si="6"/>
        <v>188400</v>
      </c>
      <c r="E11" s="28">
        <f t="shared" si="6"/>
        <v>94200</v>
      </c>
      <c r="F11" s="28">
        <f t="shared" si="6"/>
        <v>94200</v>
      </c>
      <c r="G11" s="24"/>
    </row>
    <row r="12" ht="18" customHeight="1" spans="1:7">
      <c r="A12" s="73" t="s">
        <v>18</v>
      </c>
      <c r="B12" s="18">
        <v>120</v>
      </c>
      <c r="C12" s="19">
        <v>600</v>
      </c>
      <c r="D12" s="25">
        <f t="shared" si="5"/>
        <v>72000</v>
      </c>
      <c r="E12" s="25">
        <f t="shared" ref="E12:E15" si="7">D12/2</f>
        <v>36000</v>
      </c>
      <c r="F12" s="25">
        <f t="shared" ref="F12:F15" si="8">D12/2</f>
        <v>36000</v>
      </c>
      <c r="G12" s="26"/>
    </row>
    <row r="13" ht="18" customHeight="1" spans="1:7">
      <c r="A13" s="73" t="s">
        <v>19</v>
      </c>
      <c r="B13" s="18">
        <v>18</v>
      </c>
      <c r="C13" s="19">
        <v>600</v>
      </c>
      <c r="D13" s="25">
        <f t="shared" si="5"/>
        <v>10800</v>
      </c>
      <c r="E13" s="25">
        <f t="shared" si="7"/>
        <v>5400</v>
      </c>
      <c r="F13" s="25">
        <f t="shared" si="8"/>
        <v>5400</v>
      </c>
      <c r="G13" s="26"/>
    </row>
    <row r="14" ht="18" customHeight="1" spans="1:7">
      <c r="A14" s="30" t="s">
        <v>20</v>
      </c>
      <c r="B14" s="23">
        <f t="shared" ref="B14:F14" si="9">SUM(B12:B13)</f>
        <v>138</v>
      </c>
      <c r="C14" s="19">
        <v>600</v>
      </c>
      <c r="D14" s="28">
        <f t="shared" si="9"/>
        <v>82800</v>
      </c>
      <c r="E14" s="28">
        <f t="shared" si="9"/>
        <v>41400</v>
      </c>
      <c r="F14" s="28">
        <f t="shared" si="9"/>
        <v>41400</v>
      </c>
      <c r="G14" s="24"/>
    </row>
    <row r="15" ht="18" customHeight="1" spans="1:7">
      <c r="A15" s="73" t="s">
        <v>21</v>
      </c>
      <c r="B15" s="18">
        <v>135</v>
      </c>
      <c r="C15" s="19">
        <v>600</v>
      </c>
      <c r="D15" s="25">
        <f t="shared" ref="D15:D19" si="10">B15*C15</f>
        <v>81000</v>
      </c>
      <c r="E15" s="25">
        <f t="shared" si="7"/>
        <v>40500</v>
      </c>
      <c r="F15" s="25">
        <f t="shared" si="8"/>
        <v>40500</v>
      </c>
      <c r="G15" s="26"/>
    </row>
    <row r="16" ht="18" customHeight="1" spans="1:7">
      <c r="A16" s="31" t="s">
        <v>22</v>
      </c>
      <c r="B16" s="23">
        <f t="shared" ref="B16:F16" si="11">SUM(B15)</f>
        <v>135</v>
      </c>
      <c r="C16" s="19">
        <v>600</v>
      </c>
      <c r="D16" s="28">
        <f t="shared" si="11"/>
        <v>81000</v>
      </c>
      <c r="E16" s="28">
        <f t="shared" si="11"/>
        <v>40500</v>
      </c>
      <c r="F16" s="28">
        <f t="shared" si="11"/>
        <v>40500</v>
      </c>
      <c r="G16" s="24"/>
    </row>
    <row r="17" ht="18" customHeight="1" spans="1:7">
      <c r="A17" s="73" t="s">
        <v>23</v>
      </c>
      <c r="B17" s="18">
        <v>41</v>
      </c>
      <c r="C17" s="19">
        <v>600</v>
      </c>
      <c r="D17" s="25">
        <f t="shared" si="10"/>
        <v>24600</v>
      </c>
      <c r="E17" s="25">
        <f t="shared" ref="E17:E23" si="12">D17/2</f>
        <v>12300</v>
      </c>
      <c r="F17" s="25">
        <f t="shared" ref="F17:F23" si="13">D17/2</f>
        <v>12300</v>
      </c>
      <c r="G17" s="26"/>
    </row>
    <row r="18" ht="18" customHeight="1" spans="1:7">
      <c r="A18" s="32" t="s">
        <v>24</v>
      </c>
      <c r="B18" s="23">
        <f t="shared" ref="B18:F18" si="14">SUM(B17)</f>
        <v>41</v>
      </c>
      <c r="C18" s="19">
        <v>600</v>
      </c>
      <c r="D18" s="28">
        <f t="shared" si="14"/>
        <v>24600</v>
      </c>
      <c r="E18" s="28">
        <f t="shared" si="14"/>
        <v>12300</v>
      </c>
      <c r="F18" s="28">
        <f t="shared" si="14"/>
        <v>12300</v>
      </c>
      <c r="G18" s="24"/>
    </row>
    <row r="19" ht="18" customHeight="1" spans="1:7">
      <c r="A19" s="73" t="s">
        <v>25</v>
      </c>
      <c r="B19" s="18">
        <v>53</v>
      </c>
      <c r="C19" s="19">
        <v>600</v>
      </c>
      <c r="D19" s="25">
        <f t="shared" si="10"/>
        <v>31800</v>
      </c>
      <c r="E19" s="25">
        <f t="shared" si="12"/>
        <v>15900</v>
      </c>
      <c r="F19" s="25">
        <f t="shared" si="13"/>
        <v>15900</v>
      </c>
      <c r="G19" s="26"/>
    </row>
    <row r="20" ht="18" customHeight="1" spans="1:7">
      <c r="A20" s="33" t="s">
        <v>26</v>
      </c>
      <c r="B20" s="23">
        <f t="shared" ref="B20:F20" si="15">SUM(B19:B19)</f>
        <v>53</v>
      </c>
      <c r="C20" s="19">
        <v>600</v>
      </c>
      <c r="D20" s="28">
        <f t="shared" si="15"/>
        <v>31800</v>
      </c>
      <c r="E20" s="28">
        <f t="shared" si="15"/>
        <v>15900</v>
      </c>
      <c r="F20" s="28">
        <f t="shared" si="15"/>
        <v>15900</v>
      </c>
      <c r="G20" s="24"/>
    </row>
    <row r="21" ht="18" customHeight="1" spans="1:7">
      <c r="A21" s="73" t="s">
        <v>27</v>
      </c>
      <c r="B21" s="18">
        <v>455</v>
      </c>
      <c r="C21" s="19">
        <v>600</v>
      </c>
      <c r="D21" s="25">
        <f t="shared" ref="D21:D23" si="16">B21*C21</f>
        <v>273000</v>
      </c>
      <c r="E21" s="25">
        <f t="shared" si="12"/>
        <v>136500</v>
      </c>
      <c r="F21" s="25">
        <f t="shared" si="13"/>
        <v>136500</v>
      </c>
      <c r="G21" s="26"/>
    </row>
    <row r="22" ht="18" customHeight="1" spans="1:7">
      <c r="A22" s="73" t="s">
        <v>28</v>
      </c>
      <c r="B22" s="18">
        <v>123</v>
      </c>
      <c r="C22" s="19">
        <v>600</v>
      </c>
      <c r="D22" s="25">
        <f t="shared" si="16"/>
        <v>73800</v>
      </c>
      <c r="E22" s="25">
        <f t="shared" si="12"/>
        <v>36900</v>
      </c>
      <c r="F22" s="25">
        <f t="shared" si="13"/>
        <v>36900</v>
      </c>
      <c r="G22" s="26"/>
    </row>
    <row r="23" ht="18" customHeight="1" spans="1:7">
      <c r="A23" s="73" t="s">
        <v>29</v>
      </c>
      <c r="B23" s="18">
        <v>64</v>
      </c>
      <c r="C23" s="19">
        <v>600</v>
      </c>
      <c r="D23" s="25">
        <f t="shared" si="16"/>
        <v>38400</v>
      </c>
      <c r="E23" s="25">
        <f t="shared" si="12"/>
        <v>19200</v>
      </c>
      <c r="F23" s="25">
        <f t="shared" si="13"/>
        <v>19200</v>
      </c>
      <c r="G23" s="26"/>
    </row>
    <row r="24" ht="18" customHeight="1" spans="1:7">
      <c r="A24" s="34" t="s">
        <v>30</v>
      </c>
      <c r="B24" s="23">
        <f t="shared" ref="B24:F24" si="17">SUM(B21:B23)</f>
        <v>642</v>
      </c>
      <c r="C24" s="19">
        <v>600</v>
      </c>
      <c r="D24" s="23">
        <f t="shared" si="17"/>
        <v>385200</v>
      </c>
      <c r="E24" s="23">
        <f t="shared" si="17"/>
        <v>192600</v>
      </c>
      <c r="F24" s="23">
        <f t="shared" si="17"/>
        <v>192600</v>
      </c>
      <c r="G24" s="24"/>
    </row>
    <row r="25" ht="18" customHeight="1" spans="1:7">
      <c r="A25" s="73" t="s">
        <v>31</v>
      </c>
      <c r="B25" s="18">
        <v>141</v>
      </c>
      <c r="C25" s="19">
        <v>600</v>
      </c>
      <c r="D25" s="25">
        <f t="shared" ref="D25:D29" si="18">B25*C25</f>
        <v>84600</v>
      </c>
      <c r="E25" s="25">
        <f t="shared" ref="E25:E29" si="19">D25/2</f>
        <v>42300</v>
      </c>
      <c r="F25" s="25">
        <f t="shared" ref="F25:F29" si="20">D25/2</f>
        <v>42300</v>
      </c>
      <c r="G25" s="26"/>
    </row>
    <row r="26" ht="18" customHeight="1" spans="1:7">
      <c r="A26" s="35" t="s">
        <v>32</v>
      </c>
      <c r="B26" s="23">
        <f t="shared" ref="B26:F26" si="21">SUM(B25)</f>
        <v>141</v>
      </c>
      <c r="C26" s="19">
        <v>600</v>
      </c>
      <c r="D26" s="28">
        <f t="shared" si="21"/>
        <v>84600</v>
      </c>
      <c r="E26" s="28">
        <f t="shared" si="21"/>
        <v>42300</v>
      </c>
      <c r="F26" s="28">
        <f t="shared" si="21"/>
        <v>42300</v>
      </c>
      <c r="G26" s="24"/>
    </row>
    <row r="27" ht="18" customHeight="1" spans="1:7">
      <c r="A27" s="73" t="s">
        <v>33</v>
      </c>
      <c r="B27" s="18">
        <v>86</v>
      </c>
      <c r="C27" s="19">
        <v>600</v>
      </c>
      <c r="D27" s="25">
        <f t="shared" si="18"/>
        <v>51600</v>
      </c>
      <c r="E27" s="25">
        <f t="shared" si="19"/>
        <v>25800</v>
      </c>
      <c r="F27" s="25">
        <f t="shared" si="20"/>
        <v>25800</v>
      </c>
      <c r="G27" s="26"/>
    </row>
    <row r="28" ht="18" customHeight="1" spans="1:7">
      <c r="A28" s="36" t="s">
        <v>34</v>
      </c>
      <c r="B28" s="23">
        <f t="shared" ref="B28:F28" si="22">SUM(B27)</f>
        <v>86</v>
      </c>
      <c r="C28" s="19">
        <v>600</v>
      </c>
      <c r="D28" s="28">
        <f t="shared" si="22"/>
        <v>51600</v>
      </c>
      <c r="E28" s="28">
        <f t="shared" si="22"/>
        <v>25800</v>
      </c>
      <c r="F28" s="28">
        <f t="shared" si="22"/>
        <v>25800</v>
      </c>
      <c r="G28" s="24"/>
    </row>
    <row r="29" ht="18" customHeight="1" spans="1:7">
      <c r="A29" s="73" t="s">
        <v>35</v>
      </c>
      <c r="B29" s="18">
        <v>134</v>
      </c>
      <c r="C29" s="19">
        <v>600</v>
      </c>
      <c r="D29" s="25">
        <f t="shared" si="18"/>
        <v>80400</v>
      </c>
      <c r="E29" s="25">
        <f t="shared" si="19"/>
        <v>40200</v>
      </c>
      <c r="F29" s="25">
        <f t="shared" si="20"/>
        <v>40200</v>
      </c>
      <c r="G29" s="26"/>
    </row>
    <row r="30" ht="18" customHeight="1" spans="1:7">
      <c r="A30" s="37" t="s">
        <v>36</v>
      </c>
      <c r="B30" s="23">
        <f t="shared" ref="B30:F30" si="23">SUM(B29)</f>
        <v>134</v>
      </c>
      <c r="C30" s="19">
        <v>600</v>
      </c>
      <c r="D30" s="28">
        <f t="shared" si="23"/>
        <v>80400</v>
      </c>
      <c r="E30" s="28">
        <f t="shared" si="23"/>
        <v>40200</v>
      </c>
      <c r="F30" s="28">
        <f t="shared" si="23"/>
        <v>40200</v>
      </c>
      <c r="G30" s="24"/>
    </row>
    <row r="31" ht="18" customHeight="1" spans="1:7">
      <c r="A31" s="74" t="s">
        <v>37</v>
      </c>
      <c r="B31" s="18">
        <v>117</v>
      </c>
      <c r="C31" s="19">
        <v>600</v>
      </c>
      <c r="D31" s="25">
        <f t="shared" ref="D31:D33" si="24">B31*C31</f>
        <v>70200</v>
      </c>
      <c r="E31" s="25">
        <f t="shared" ref="E31:E33" si="25">D31/2</f>
        <v>35100</v>
      </c>
      <c r="F31" s="25">
        <f t="shared" ref="F31:F33" si="26">D31/2</f>
        <v>35100</v>
      </c>
      <c r="G31" s="24"/>
    </row>
    <row r="32" ht="18" customHeight="1" spans="1:7">
      <c r="A32" s="74" t="s">
        <v>38</v>
      </c>
      <c r="B32" s="39">
        <v>288</v>
      </c>
      <c r="C32" s="19">
        <v>600</v>
      </c>
      <c r="D32" s="25">
        <f t="shared" si="24"/>
        <v>172800</v>
      </c>
      <c r="E32" s="25">
        <f t="shared" si="25"/>
        <v>86400</v>
      </c>
      <c r="F32" s="25">
        <f t="shared" si="26"/>
        <v>86400</v>
      </c>
      <c r="G32" s="26"/>
    </row>
    <row r="33" ht="18" customHeight="1" spans="1:7">
      <c r="A33" s="74" t="s">
        <v>39</v>
      </c>
      <c r="B33" s="39">
        <v>21</v>
      </c>
      <c r="C33" s="19">
        <v>600</v>
      </c>
      <c r="D33" s="25">
        <f t="shared" si="24"/>
        <v>12600</v>
      </c>
      <c r="E33" s="25">
        <f t="shared" si="25"/>
        <v>6300</v>
      </c>
      <c r="F33" s="25">
        <f t="shared" si="26"/>
        <v>6300</v>
      </c>
      <c r="G33" s="40"/>
    </row>
    <row r="34" ht="18" customHeight="1" spans="1:7">
      <c r="A34" s="41" t="s">
        <v>40</v>
      </c>
      <c r="B34" s="42">
        <f t="shared" ref="B34:F34" si="27">SUM(B31:B33)</f>
        <v>426</v>
      </c>
      <c r="C34" s="19">
        <v>600</v>
      </c>
      <c r="D34" s="28">
        <f t="shared" si="27"/>
        <v>255600</v>
      </c>
      <c r="E34" s="28">
        <f t="shared" si="27"/>
        <v>127800</v>
      </c>
      <c r="F34" s="28">
        <f t="shared" si="27"/>
        <v>127800</v>
      </c>
      <c r="G34" s="43"/>
    </row>
    <row r="35" ht="18" customHeight="1" spans="1:7">
      <c r="A35" s="73" t="s">
        <v>41</v>
      </c>
      <c r="B35" s="18">
        <v>44</v>
      </c>
      <c r="C35" s="19">
        <v>600</v>
      </c>
      <c r="D35" s="25">
        <f t="shared" ref="D35:D39" si="28">B35*C35</f>
        <v>26400</v>
      </c>
      <c r="E35" s="25">
        <f t="shared" ref="E35:E39" si="29">D35/2</f>
        <v>13200</v>
      </c>
      <c r="F35" s="25">
        <f t="shared" ref="F35:F39" si="30">D35/2</f>
        <v>13200</v>
      </c>
      <c r="G35" s="26"/>
    </row>
    <row r="36" ht="18" customHeight="1" spans="1:7">
      <c r="A36" s="44" t="s">
        <v>42</v>
      </c>
      <c r="B36" s="42">
        <f t="shared" ref="B36:F36" si="31">SUM(B35:B35)</f>
        <v>44</v>
      </c>
      <c r="C36" s="19">
        <v>600</v>
      </c>
      <c r="D36" s="28">
        <f t="shared" si="31"/>
        <v>26400</v>
      </c>
      <c r="E36" s="28">
        <f t="shared" si="31"/>
        <v>13200</v>
      </c>
      <c r="F36" s="28">
        <f t="shared" si="31"/>
        <v>13200</v>
      </c>
      <c r="G36" s="43"/>
    </row>
    <row r="37" ht="18" customHeight="1" spans="1:7">
      <c r="A37" s="73" t="s">
        <v>43</v>
      </c>
      <c r="B37" s="18">
        <v>139</v>
      </c>
      <c r="C37" s="19">
        <v>600</v>
      </c>
      <c r="D37" s="25">
        <f t="shared" si="28"/>
        <v>83400</v>
      </c>
      <c r="E37" s="25">
        <f t="shared" si="29"/>
        <v>41700</v>
      </c>
      <c r="F37" s="25">
        <f t="shared" si="30"/>
        <v>41700</v>
      </c>
      <c r="G37" s="26"/>
    </row>
    <row r="38" ht="18" customHeight="1" spans="1:7">
      <c r="A38" s="45" t="s">
        <v>44</v>
      </c>
      <c r="B38" s="23">
        <f t="shared" ref="B38:F38" si="32">SUM(B37)</f>
        <v>139</v>
      </c>
      <c r="C38" s="19">
        <v>600</v>
      </c>
      <c r="D38" s="28">
        <f t="shared" si="32"/>
        <v>83400</v>
      </c>
      <c r="E38" s="28">
        <f t="shared" si="32"/>
        <v>41700</v>
      </c>
      <c r="F38" s="28">
        <f t="shared" si="32"/>
        <v>41700</v>
      </c>
      <c r="G38" s="24"/>
    </row>
    <row r="39" ht="18" customHeight="1" spans="1:7">
      <c r="A39" s="73" t="s">
        <v>45</v>
      </c>
      <c r="B39" s="18">
        <v>133</v>
      </c>
      <c r="C39" s="19">
        <v>600</v>
      </c>
      <c r="D39" s="25">
        <f t="shared" si="28"/>
        <v>79800</v>
      </c>
      <c r="E39" s="25">
        <f t="shared" si="29"/>
        <v>39900</v>
      </c>
      <c r="F39" s="25">
        <f t="shared" si="30"/>
        <v>39900</v>
      </c>
      <c r="G39" s="26"/>
    </row>
    <row r="40" ht="18" customHeight="1" spans="1:7">
      <c r="A40" s="46" t="s">
        <v>46</v>
      </c>
      <c r="B40" s="23">
        <f t="shared" ref="B40:F40" si="33">SUM(B39)</f>
        <v>133</v>
      </c>
      <c r="C40" s="19">
        <v>600</v>
      </c>
      <c r="D40" s="28">
        <f t="shared" si="33"/>
        <v>79800</v>
      </c>
      <c r="E40" s="28">
        <f t="shared" si="33"/>
        <v>39900</v>
      </c>
      <c r="F40" s="28">
        <f t="shared" si="33"/>
        <v>39900</v>
      </c>
      <c r="G40" s="24"/>
    </row>
    <row r="41" ht="18" customHeight="1" spans="1:7">
      <c r="A41" s="73" t="s">
        <v>47</v>
      </c>
      <c r="B41" s="18">
        <v>302</v>
      </c>
      <c r="C41" s="19">
        <v>600</v>
      </c>
      <c r="D41" s="25">
        <f t="shared" ref="D41:D44" si="34">B41*C41</f>
        <v>181200</v>
      </c>
      <c r="E41" s="25">
        <f t="shared" ref="E41:E44" si="35">D41/2</f>
        <v>90600</v>
      </c>
      <c r="F41" s="25">
        <f t="shared" ref="F41:F44" si="36">D41/2</f>
        <v>90600</v>
      </c>
      <c r="G41" s="26"/>
    </row>
    <row r="42" ht="18" customHeight="1" spans="1:7">
      <c r="A42" s="47" t="s">
        <v>48</v>
      </c>
      <c r="B42" s="23">
        <f t="shared" ref="B42:F42" si="37">SUM(B41)</f>
        <v>302</v>
      </c>
      <c r="C42" s="19">
        <v>600</v>
      </c>
      <c r="D42" s="28">
        <f t="shared" si="37"/>
        <v>181200</v>
      </c>
      <c r="E42" s="28">
        <f t="shared" si="37"/>
        <v>90600</v>
      </c>
      <c r="F42" s="28">
        <f t="shared" si="37"/>
        <v>90600</v>
      </c>
      <c r="G42" s="24"/>
    </row>
    <row r="43" ht="18" customHeight="1" spans="1:7">
      <c r="A43" s="73" t="s">
        <v>49</v>
      </c>
      <c r="B43" s="18">
        <v>143</v>
      </c>
      <c r="C43" s="19">
        <v>600</v>
      </c>
      <c r="D43" s="25">
        <f t="shared" si="34"/>
        <v>85800</v>
      </c>
      <c r="E43" s="25">
        <f t="shared" si="35"/>
        <v>42900</v>
      </c>
      <c r="F43" s="25">
        <f t="shared" si="36"/>
        <v>42900</v>
      </c>
      <c r="G43" s="26"/>
    </row>
    <row r="44" ht="18" customHeight="1" spans="1:7">
      <c r="A44" s="73" t="s">
        <v>50</v>
      </c>
      <c r="B44" s="18">
        <v>47</v>
      </c>
      <c r="C44" s="19">
        <v>600</v>
      </c>
      <c r="D44" s="25">
        <f t="shared" si="34"/>
        <v>28200</v>
      </c>
      <c r="E44" s="25">
        <f t="shared" si="35"/>
        <v>14100</v>
      </c>
      <c r="F44" s="25">
        <f t="shared" si="36"/>
        <v>14100</v>
      </c>
      <c r="G44" s="26"/>
    </row>
    <row r="45" ht="18" customHeight="1" spans="1:7">
      <c r="A45" s="48" t="s">
        <v>51</v>
      </c>
      <c r="B45" s="23">
        <f t="shared" ref="B45:F45" si="38">SUM(B43:B44)</f>
        <v>190</v>
      </c>
      <c r="C45" s="19">
        <v>600</v>
      </c>
      <c r="D45" s="28">
        <f t="shared" si="38"/>
        <v>114000</v>
      </c>
      <c r="E45" s="28">
        <f t="shared" si="38"/>
        <v>57000</v>
      </c>
      <c r="F45" s="28">
        <f t="shared" si="38"/>
        <v>57000</v>
      </c>
      <c r="G45" s="24"/>
    </row>
    <row r="46" ht="18" customHeight="1" spans="1:7">
      <c r="A46" s="73" t="s">
        <v>52</v>
      </c>
      <c r="B46" s="18">
        <v>77</v>
      </c>
      <c r="C46" s="19">
        <v>600</v>
      </c>
      <c r="D46" s="25">
        <f t="shared" ref="D46:D50" si="39">B46*C46</f>
        <v>46200</v>
      </c>
      <c r="E46" s="25">
        <f t="shared" ref="E46:E50" si="40">D46/2</f>
        <v>23100</v>
      </c>
      <c r="F46" s="25">
        <f t="shared" ref="F46:F50" si="41">D46/2</f>
        <v>23100</v>
      </c>
      <c r="G46" s="26"/>
    </row>
    <row r="47" ht="18" customHeight="1" spans="1:7">
      <c r="A47" s="49" t="s">
        <v>53</v>
      </c>
      <c r="B47" s="23">
        <f t="shared" ref="B47:F47" si="42">SUM(B46)</f>
        <v>77</v>
      </c>
      <c r="C47" s="19">
        <v>600</v>
      </c>
      <c r="D47" s="28">
        <f>SUM(D45:D46)</f>
        <v>160200</v>
      </c>
      <c r="E47" s="28">
        <f t="shared" si="42"/>
        <v>23100</v>
      </c>
      <c r="F47" s="28">
        <f t="shared" si="42"/>
        <v>23100</v>
      </c>
      <c r="G47" s="24"/>
    </row>
    <row r="48" ht="18" customHeight="1" spans="1:7">
      <c r="A48" s="73" t="s">
        <v>54</v>
      </c>
      <c r="B48" s="18">
        <v>76</v>
      </c>
      <c r="C48" s="19">
        <v>600</v>
      </c>
      <c r="D48" s="25">
        <f t="shared" si="39"/>
        <v>45600</v>
      </c>
      <c r="E48" s="25">
        <f t="shared" si="40"/>
        <v>22800</v>
      </c>
      <c r="F48" s="25">
        <f t="shared" si="41"/>
        <v>22800</v>
      </c>
      <c r="G48" s="24"/>
    </row>
    <row r="49" ht="18" customHeight="1" spans="1:7">
      <c r="A49" s="50" t="s">
        <v>55</v>
      </c>
      <c r="B49" s="23">
        <f t="shared" ref="B49:F49" si="43">SUM(B48)</f>
        <v>76</v>
      </c>
      <c r="C49" s="19">
        <v>600</v>
      </c>
      <c r="D49" s="28">
        <f>SUM(D48:D48)</f>
        <v>45600</v>
      </c>
      <c r="E49" s="28">
        <f t="shared" si="43"/>
        <v>22800</v>
      </c>
      <c r="F49" s="28">
        <f t="shared" si="43"/>
        <v>22800</v>
      </c>
      <c r="G49" s="24"/>
    </row>
    <row r="50" ht="18" customHeight="1" spans="1:7">
      <c r="A50" s="17" t="s">
        <v>56</v>
      </c>
      <c r="B50" s="23">
        <v>338</v>
      </c>
      <c r="C50" s="19">
        <v>600</v>
      </c>
      <c r="D50" s="25">
        <f t="shared" si="39"/>
        <v>202800</v>
      </c>
      <c r="E50" s="25">
        <f t="shared" si="40"/>
        <v>101400</v>
      </c>
      <c r="F50" s="25">
        <f t="shared" si="41"/>
        <v>101400</v>
      </c>
      <c r="G50" s="24"/>
    </row>
    <row r="51" ht="18" customHeight="1" spans="1:7">
      <c r="A51" s="50" t="s">
        <v>57</v>
      </c>
      <c r="B51" s="23">
        <f t="shared" ref="B51:F51" si="44">SUM(B50)</f>
        <v>338</v>
      </c>
      <c r="C51" s="19">
        <v>600</v>
      </c>
      <c r="D51" s="28">
        <f>SUM(D49:D50)</f>
        <v>248400</v>
      </c>
      <c r="E51" s="28">
        <f t="shared" si="44"/>
        <v>101400</v>
      </c>
      <c r="F51" s="28">
        <f t="shared" si="44"/>
        <v>101400</v>
      </c>
      <c r="G51" s="24"/>
    </row>
    <row r="52" ht="18" customHeight="1" spans="1:7">
      <c r="A52" s="17" t="s">
        <v>58</v>
      </c>
      <c r="B52" s="18">
        <v>168</v>
      </c>
      <c r="C52" s="19">
        <v>600</v>
      </c>
      <c r="D52" s="25">
        <f t="shared" ref="D52:D99" si="45">B52*C52</f>
        <v>100800</v>
      </c>
      <c r="E52" s="25">
        <f>D52/2-200</f>
        <v>50200</v>
      </c>
      <c r="F52" s="25">
        <f>D52/2+200</f>
        <v>50600</v>
      </c>
      <c r="G52" s="26"/>
    </row>
    <row r="53" ht="18" customHeight="1" spans="1:7">
      <c r="A53" s="50" t="s">
        <v>59</v>
      </c>
      <c r="B53" s="23">
        <f t="shared" ref="B53:F53" si="46">SUM(B52)</f>
        <v>168</v>
      </c>
      <c r="C53" s="19">
        <v>600</v>
      </c>
      <c r="D53" s="28">
        <f>SUM(D49:D52)</f>
        <v>597600</v>
      </c>
      <c r="E53" s="28">
        <f t="shared" si="46"/>
        <v>50200</v>
      </c>
      <c r="F53" s="28">
        <f t="shared" si="46"/>
        <v>50600</v>
      </c>
      <c r="G53" s="24"/>
    </row>
    <row r="54" ht="18" customHeight="1" spans="1:7">
      <c r="A54" s="51" t="s">
        <v>60</v>
      </c>
      <c r="B54" s="52">
        <f t="shared" ref="B54:F54" si="47">B7+B9+B11+B14+B16+B18+B20+B24+B26+B28+B30+B34+B36+B38+B40+B42+B45+B47+B49+B51+B53</f>
        <v>4364</v>
      </c>
      <c r="C54" s="19">
        <v>600</v>
      </c>
      <c r="D54" s="52">
        <f t="shared" si="47"/>
        <v>3274800</v>
      </c>
      <c r="E54" s="52">
        <f t="shared" si="47"/>
        <v>1309000</v>
      </c>
      <c r="F54" s="52">
        <f t="shared" si="47"/>
        <v>1309400</v>
      </c>
      <c r="G54" s="53"/>
    </row>
    <row r="55" ht="18" customHeight="1" spans="1:7">
      <c r="A55" s="73" t="s">
        <v>61</v>
      </c>
      <c r="B55" s="18">
        <v>163</v>
      </c>
      <c r="C55" s="19">
        <v>600</v>
      </c>
      <c r="D55" s="25">
        <f t="shared" si="45"/>
        <v>97800</v>
      </c>
      <c r="E55" s="25">
        <f t="shared" ref="E55:E98" si="48">D55/2</f>
        <v>48900</v>
      </c>
      <c r="F55" s="25">
        <f t="shared" ref="F55:F98" si="49">D55/2</f>
        <v>48900</v>
      </c>
      <c r="G55" s="40"/>
    </row>
    <row r="56" ht="18" customHeight="1" spans="1:7">
      <c r="A56" s="73" t="s">
        <v>62</v>
      </c>
      <c r="B56" s="18">
        <v>307</v>
      </c>
      <c r="C56" s="19">
        <v>600</v>
      </c>
      <c r="D56" s="25">
        <f t="shared" si="45"/>
        <v>184200</v>
      </c>
      <c r="E56" s="25">
        <f t="shared" si="48"/>
        <v>92100</v>
      </c>
      <c r="F56" s="25">
        <f t="shared" si="49"/>
        <v>92100</v>
      </c>
      <c r="G56" s="40"/>
    </row>
    <row r="57" ht="18" customHeight="1" spans="1:7">
      <c r="A57" s="73" t="s">
        <v>63</v>
      </c>
      <c r="B57" s="18">
        <v>175</v>
      </c>
      <c r="C57" s="19">
        <v>600</v>
      </c>
      <c r="D57" s="25">
        <f t="shared" si="45"/>
        <v>105000</v>
      </c>
      <c r="E57" s="25">
        <f t="shared" si="48"/>
        <v>52500</v>
      </c>
      <c r="F57" s="25">
        <f t="shared" si="49"/>
        <v>52500</v>
      </c>
      <c r="G57" s="40"/>
    </row>
    <row r="58" ht="18" customHeight="1" spans="1:7">
      <c r="A58" s="73" t="s">
        <v>64</v>
      </c>
      <c r="B58" s="18">
        <v>166</v>
      </c>
      <c r="C58" s="19">
        <v>600</v>
      </c>
      <c r="D58" s="25">
        <f t="shared" si="45"/>
        <v>99600</v>
      </c>
      <c r="E58" s="25">
        <f t="shared" si="48"/>
        <v>49800</v>
      </c>
      <c r="F58" s="25">
        <f t="shared" si="49"/>
        <v>49800</v>
      </c>
      <c r="G58" s="40"/>
    </row>
    <row r="59" ht="18" customHeight="1" spans="1:7">
      <c r="A59" s="73" t="s">
        <v>65</v>
      </c>
      <c r="B59" s="18">
        <v>202</v>
      </c>
      <c r="C59" s="19">
        <v>600</v>
      </c>
      <c r="D59" s="25">
        <f t="shared" si="45"/>
        <v>121200</v>
      </c>
      <c r="E59" s="25">
        <f t="shared" si="48"/>
        <v>60600</v>
      </c>
      <c r="F59" s="25">
        <f t="shared" si="49"/>
        <v>60600</v>
      </c>
      <c r="G59" s="40"/>
    </row>
    <row r="60" ht="18" customHeight="1" spans="1:7">
      <c r="A60" s="73" t="s">
        <v>66</v>
      </c>
      <c r="B60" s="18">
        <v>297</v>
      </c>
      <c r="C60" s="19">
        <v>600</v>
      </c>
      <c r="D60" s="25">
        <f t="shared" si="45"/>
        <v>178200</v>
      </c>
      <c r="E60" s="25">
        <f t="shared" si="48"/>
        <v>89100</v>
      </c>
      <c r="F60" s="25">
        <f t="shared" si="49"/>
        <v>89100</v>
      </c>
      <c r="G60" s="40"/>
    </row>
    <row r="61" ht="18" customHeight="1" spans="1:7">
      <c r="A61" s="73" t="s">
        <v>67</v>
      </c>
      <c r="B61" s="18">
        <v>227</v>
      </c>
      <c r="C61" s="19">
        <v>600</v>
      </c>
      <c r="D61" s="25">
        <f t="shared" si="45"/>
        <v>136200</v>
      </c>
      <c r="E61" s="25">
        <f t="shared" si="48"/>
        <v>68100</v>
      </c>
      <c r="F61" s="25">
        <f t="shared" si="49"/>
        <v>68100</v>
      </c>
      <c r="G61" s="40"/>
    </row>
    <row r="62" ht="18" customHeight="1" spans="1:7">
      <c r="A62" s="73" t="s">
        <v>68</v>
      </c>
      <c r="B62" s="18">
        <v>96</v>
      </c>
      <c r="C62" s="19">
        <v>600</v>
      </c>
      <c r="D62" s="25">
        <f t="shared" si="45"/>
        <v>57600</v>
      </c>
      <c r="E62" s="25">
        <f t="shared" si="48"/>
        <v>28800</v>
      </c>
      <c r="F62" s="25">
        <f t="shared" si="49"/>
        <v>28800</v>
      </c>
      <c r="G62" s="40"/>
    </row>
    <row r="63" ht="18" customHeight="1" spans="1:7">
      <c r="A63" s="73" t="s">
        <v>69</v>
      </c>
      <c r="B63" s="18">
        <v>295</v>
      </c>
      <c r="C63" s="19">
        <v>600</v>
      </c>
      <c r="D63" s="25">
        <f t="shared" si="45"/>
        <v>177000</v>
      </c>
      <c r="E63" s="25">
        <f t="shared" si="48"/>
        <v>88500</v>
      </c>
      <c r="F63" s="25">
        <f t="shared" si="49"/>
        <v>88500</v>
      </c>
      <c r="G63" s="40"/>
    </row>
    <row r="64" ht="18" customHeight="1" spans="1:7">
      <c r="A64" s="73" t="s">
        <v>70</v>
      </c>
      <c r="B64" s="18">
        <v>197</v>
      </c>
      <c r="C64" s="19">
        <v>600</v>
      </c>
      <c r="D64" s="25">
        <f t="shared" si="45"/>
        <v>118200</v>
      </c>
      <c r="E64" s="25">
        <f t="shared" si="48"/>
        <v>59100</v>
      </c>
      <c r="F64" s="25">
        <f t="shared" si="49"/>
        <v>59100</v>
      </c>
      <c r="G64" s="40"/>
    </row>
    <row r="65" ht="18" customHeight="1" spans="1:7">
      <c r="A65" s="73" t="s">
        <v>71</v>
      </c>
      <c r="B65" s="18">
        <v>163</v>
      </c>
      <c r="C65" s="19">
        <v>600</v>
      </c>
      <c r="D65" s="25">
        <f t="shared" si="45"/>
        <v>97800</v>
      </c>
      <c r="E65" s="25">
        <f t="shared" si="48"/>
        <v>48900</v>
      </c>
      <c r="F65" s="25">
        <f t="shared" si="49"/>
        <v>48900</v>
      </c>
      <c r="G65" s="40"/>
    </row>
    <row r="66" ht="18" customHeight="1" spans="1:7">
      <c r="A66" s="73" t="s">
        <v>72</v>
      </c>
      <c r="B66" s="18">
        <v>269</v>
      </c>
      <c r="C66" s="19">
        <v>600</v>
      </c>
      <c r="D66" s="25">
        <f t="shared" si="45"/>
        <v>161400</v>
      </c>
      <c r="E66" s="25">
        <f t="shared" si="48"/>
        <v>80700</v>
      </c>
      <c r="F66" s="25">
        <f t="shared" si="49"/>
        <v>80700</v>
      </c>
      <c r="G66" s="40"/>
    </row>
    <row r="67" s="1" customFormat="1" ht="18" customHeight="1" spans="1:7">
      <c r="A67" s="75" t="s">
        <v>73</v>
      </c>
      <c r="B67" s="55">
        <v>125</v>
      </c>
      <c r="C67" s="56">
        <v>600</v>
      </c>
      <c r="D67" s="57">
        <f t="shared" si="45"/>
        <v>75000</v>
      </c>
      <c r="E67" s="57">
        <f t="shared" si="48"/>
        <v>37500</v>
      </c>
      <c r="F67" s="57">
        <f t="shared" si="49"/>
        <v>37500</v>
      </c>
      <c r="G67" s="58"/>
    </row>
    <row r="68" s="1" customFormat="1" ht="18" customHeight="1" spans="1:7">
      <c r="A68" s="75" t="s">
        <v>74</v>
      </c>
      <c r="B68" s="55">
        <v>175</v>
      </c>
      <c r="C68" s="56">
        <v>600</v>
      </c>
      <c r="D68" s="57">
        <f t="shared" si="45"/>
        <v>105000</v>
      </c>
      <c r="E68" s="57">
        <f t="shared" si="48"/>
        <v>52500</v>
      </c>
      <c r="F68" s="57">
        <f t="shared" si="49"/>
        <v>52500</v>
      </c>
      <c r="G68" s="58"/>
    </row>
    <row r="69" s="1" customFormat="1" ht="18" customHeight="1" spans="1:7">
      <c r="A69" s="54" t="s">
        <v>75</v>
      </c>
      <c r="B69" s="55">
        <v>227</v>
      </c>
      <c r="C69" s="56">
        <v>600</v>
      </c>
      <c r="D69" s="57">
        <f t="shared" si="45"/>
        <v>136200</v>
      </c>
      <c r="E69" s="57">
        <f t="shared" si="48"/>
        <v>68100</v>
      </c>
      <c r="F69" s="57">
        <f t="shared" si="49"/>
        <v>68100</v>
      </c>
      <c r="G69" s="58"/>
    </row>
    <row r="70" s="1" customFormat="1" ht="18" customHeight="1" spans="1:7">
      <c r="A70" s="54" t="s">
        <v>76</v>
      </c>
      <c r="B70" s="55">
        <v>136</v>
      </c>
      <c r="C70" s="56">
        <v>600</v>
      </c>
      <c r="D70" s="57">
        <f t="shared" si="45"/>
        <v>81600</v>
      </c>
      <c r="E70" s="57">
        <f t="shared" si="48"/>
        <v>40800</v>
      </c>
      <c r="F70" s="57">
        <f t="shared" si="49"/>
        <v>40800</v>
      </c>
      <c r="G70" s="58"/>
    </row>
    <row r="71" s="1" customFormat="1" ht="18" customHeight="1" spans="1:7">
      <c r="A71" s="54" t="s">
        <v>77</v>
      </c>
      <c r="B71" s="55">
        <v>231</v>
      </c>
      <c r="C71" s="56">
        <v>600</v>
      </c>
      <c r="D71" s="57">
        <f t="shared" si="45"/>
        <v>138600</v>
      </c>
      <c r="E71" s="57">
        <f t="shared" si="48"/>
        <v>69300</v>
      </c>
      <c r="F71" s="57">
        <f t="shared" si="49"/>
        <v>69300</v>
      </c>
      <c r="G71" s="58"/>
    </row>
    <row r="72" s="1" customFormat="1" ht="18" customHeight="1" spans="1:7">
      <c r="A72" s="75" t="s">
        <v>78</v>
      </c>
      <c r="B72" s="55">
        <v>223</v>
      </c>
      <c r="C72" s="56">
        <v>600</v>
      </c>
      <c r="D72" s="57">
        <f t="shared" si="45"/>
        <v>133800</v>
      </c>
      <c r="E72" s="57">
        <f t="shared" si="48"/>
        <v>66900</v>
      </c>
      <c r="F72" s="57">
        <f t="shared" si="49"/>
        <v>66900</v>
      </c>
      <c r="G72" s="58"/>
    </row>
    <row r="73" s="1" customFormat="1" ht="18" customHeight="1" spans="1:7">
      <c r="A73" s="75" t="s">
        <v>79</v>
      </c>
      <c r="B73" s="55">
        <v>116</v>
      </c>
      <c r="C73" s="56">
        <v>600</v>
      </c>
      <c r="D73" s="57">
        <f t="shared" si="45"/>
        <v>69600</v>
      </c>
      <c r="E73" s="57">
        <f t="shared" si="48"/>
        <v>34800</v>
      </c>
      <c r="F73" s="57">
        <f t="shared" si="49"/>
        <v>34800</v>
      </c>
      <c r="G73" s="58"/>
    </row>
    <row r="74" s="1" customFormat="1" ht="18" customHeight="1" spans="1:7">
      <c r="A74" s="75" t="s">
        <v>80</v>
      </c>
      <c r="B74" s="55">
        <v>92</v>
      </c>
      <c r="C74" s="56">
        <v>600</v>
      </c>
      <c r="D74" s="57">
        <f t="shared" si="45"/>
        <v>55200</v>
      </c>
      <c r="E74" s="57">
        <f t="shared" si="48"/>
        <v>27600</v>
      </c>
      <c r="F74" s="57">
        <f t="shared" si="49"/>
        <v>27600</v>
      </c>
      <c r="G74" s="58"/>
    </row>
    <row r="75" s="1" customFormat="1" ht="18" customHeight="1" spans="1:7">
      <c r="A75" s="75" t="s">
        <v>81</v>
      </c>
      <c r="B75" s="55">
        <v>125</v>
      </c>
      <c r="C75" s="56">
        <v>600</v>
      </c>
      <c r="D75" s="57">
        <f t="shared" si="45"/>
        <v>75000</v>
      </c>
      <c r="E75" s="57">
        <f t="shared" si="48"/>
        <v>37500</v>
      </c>
      <c r="F75" s="57">
        <f t="shared" si="49"/>
        <v>37500</v>
      </c>
      <c r="G75" s="58"/>
    </row>
    <row r="76" s="1" customFormat="1" ht="18" customHeight="1" spans="1:7">
      <c r="A76" s="75" t="s">
        <v>82</v>
      </c>
      <c r="B76" s="55">
        <v>122</v>
      </c>
      <c r="C76" s="56">
        <v>600</v>
      </c>
      <c r="D76" s="57">
        <f t="shared" si="45"/>
        <v>73200</v>
      </c>
      <c r="E76" s="57">
        <f t="shared" si="48"/>
        <v>36600</v>
      </c>
      <c r="F76" s="57">
        <f t="shared" si="49"/>
        <v>36600</v>
      </c>
      <c r="G76" s="58"/>
    </row>
    <row r="77" s="1" customFormat="1" ht="18" customHeight="1" spans="1:7">
      <c r="A77" s="75" t="s">
        <v>83</v>
      </c>
      <c r="B77" s="55">
        <v>225</v>
      </c>
      <c r="C77" s="56">
        <v>600</v>
      </c>
      <c r="D77" s="57">
        <f t="shared" si="45"/>
        <v>135000</v>
      </c>
      <c r="E77" s="57">
        <f t="shared" si="48"/>
        <v>67500</v>
      </c>
      <c r="F77" s="57">
        <f t="shared" si="49"/>
        <v>67500</v>
      </c>
      <c r="G77" s="58"/>
    </row>
    <row r="78" s="1" customFormat="1" ht="18" customHeight="1" spans="1:7">
      <c r="A78" s="76" t="s">
        <v>84</v>
      </c>
      <c r="B78" s="60">
        <v>211</v>
      </c>
      <c r="C78" s="56">
        <v>600</v>
      </c>
      <c r="D78" s="57">
        <f t="shared" si="45"/>
        <v>126600</v>
      </c>
      <c r="E78" s="57">
        <f t="shared" si="48"/>
        <v>63300</v>
      </c>
      <c r="F78" s="57">
        <f t="shared" si="49"/>
        <v>63300</v>
      </c>
      <c r="G78" s="61"/>
    </row>
    <row r="79" s="1" customFormat="1" ht="18" customHeight="1" spans="1:7">
      <c r="A79" s="75" t="s">
        <v>85</v>
      </c>
      <c r="B79" s="55">
        <v>264</v>
      </c>
      <c r="C79" s="56">
        <v>600</v>
      </c>
      <c r="D79" s="57">
        <f t="shared" si="45"/>
        <v>158400</v>
      </c>
      <c r="E79" s="57">
        <f t="shared" si="48"/>
        <v>79200</v>
      </c>
      <c r="F79" s="57">
        <f t="shared" si="49"/>
        <v>79200</v>
      </c>
      <c r="G79" s="58"/>
    </row>
    <row r="80" s="1" customFormat="1" ht="18" customHeight="1" spans="1:7">
      <c r="A80" s="75" t="s">
        <v>86</v>
      </c>
      <c r="B80" s="55">
        <v>152</v>
      </c>
      <c r="C80" s="56">
        <v>600</v>
      </c>
      <c r="D80" s="57">
        <f t="shared" si="45"/>
        <v>91200</v>
      </c>
      <c r="E80" s="57">
        <f t="shared" si="48"/>
        <v>45600</v>
      </c>
      <c r="F80" s="57">
        <f t="shared" si="49"/>
        <v>45600</v>
      </c>
      <c r="G80" s="58"/>
    </row>
    <row r="81" s="1" customFormat="1" ht="18" customHeight="1" spans="1:7">
      <c r="A81" s="75" t="s">
        <v>87</v>
      </c>
      <c r="B81" s="55">
        <v>112</v>
      </c>
      <c r="C81" s="56">
        <v>600</v>
      </c>
      <c r="D81" s="57">
        <f t="shared" si="45"/>
        <v>67200</v>
      </c>
      <c r="E81" s="57">
        <f t="shared" si="48"/>
        <v>33600</v>
      </c>
      <c r="F81" s="57">
        <f t="shared" si="49"/>
        <v>33600</v>
      </c>
      <c r="G81" s="58"/>
    </row>
    <row r="82" s="1" customFormat="1" ht="18" customHeight="1" spans="1:7">
      <c r="A82" s="75" t="s">
        <v>88</v>
      </c>
      <c r="B82" s="55">
        <v>387</v>
      </c>
      <c r="C82" s="56">
        <v>600</v>
      </c>
      <c r="D82" s="57">
        <f t="shared" si="45"/>
        <v>232200</v>
      </c>
      <c r="E82" s="57">
        <f t="shared" si="48"/>
        <v>116100</v>
      </c>
      <c r="F82" s="57">
        <f t="shared" si="49"/>
        <v>116100</v>
      </c>
      <c r="G82" s="58"/>
    </row>
    <row r="83" s="2" customFormat="1" ht="18" customHeight="1" spans="1:7">
      <c r="A83" s="76" t="s">
        <v>89</v>
      </c>
      <c r="B83" s="60">
        <v>140</v>
      </c>
      <c r="C83" s="62">
        <v>600</v>
      </c>
      <c r="D83" s="63">
        <f t="shared" si="45"/>
        <v>84000</v>
      </c>
      <c r="E83" s="63">
        <f t="shared" si="48"/>
        <v>42000</v>
      </c>
      <c r="F83" s="63">
        <f t="shared" si="49"/>
        <v>42000</v>
      </c>
      <c r="G83" s="64"/>
    </row>
    <row r="84" s="1" customFormat="1" ht="18" customHeight="1" spans="1:7">
      <c r="A84" s="75" t="s">
        <v>90</v>
      </c>
      <c r="B84" s="55">
        <v>132</v>
      </c>
      <c r="C84" s="56">
        <v>600</v>
      </c>
      <c r="D84" s="57">
        <f t="shared" si="45"/>
        <v>79200</v>
      </c>
      <c r="E84" s="57">
        <f t="shared" si="48"/>
        <v>39600</v>
      </c>
      <c r="F84" s="57">
        <f t="shared" si="49"/>
        <v>39600</v>
      </c>
      <c r="G84" s="58"/>
    </row>
    <row r="85" s="1" customFormat="1" ht="18" customHeight="1" spans="1:7">
      <c r="A85" s="75" t="s">
        <v>91</v>
      </c>
      <c r="B85" s="55">
        <v>209</v>
      </c>
      <c r="C85" s="56">
        <v>600</v>
      </c>
      <c r="D85" s="57">
        <f t="shared" si="45"/>
        <v>125400</v>
      </c>
      <c r="E85" s="57">
        <f t="shared" si="48"/>
        <v>62700</v>
      </c>
      <c r="F85" s="57">
        <f t="shared" si="49"/>
        <v>62700</v>
      </c>
      <c r="G85" s="58"/>
    </row>
    <row r="86" s="1" customFormat="1" ht="18" customHeight="1" spans="1:7">
      <c r="A86" s="75" t="s">
        <v>92</v>
      </c>
      <c r="B86" s="55">
        <v>190</v>
      </c>
      <c r="C86" s="56">
        <v>600</v>
      </c>
      <c r="D86" s="57">
        <f t="shared" si="45"/>
        <v>114000</v>
      </c>
      <c r="E86" s="57">
        <f t="shared" si="48"/>
        <v>57000</v>
      </c>
      <c r="F86" s="57">
        <f t="shared" si="49"/>
        <v>57000</v>
      </c>
      <c r="G86" s="58"/>
    </row>
    <row r="87" s="1" customFormat="1" ht="18" customHeight="1" spans="1:7">
      <c r="A87" s="75" t="s">
        <v>93</v>
      </c>
      <c r="B87" s="55">
        <v>128</v>
      </c>
      <c r="C87" s="56">
        <v>600</v>
      </c>
      <c r="D87" s="57">
        <f t="shared" si="45"/>
        <v>76800</v>
      </c>
      <c r="E87" s="57">
        <f t="shared" si="48"/>
        <v>38400</v>
      </c>
      <c r="F87" s="57">
        <f t="shared" si="49"/>
        <v>38400</v>
      </c>
      <c r="G87" s="58"/>
    </row>
    <row r="88" s="1" customFormat="1" ht="18" customHeight="1" spans="1:7">
      <c r="A88" s="75" t="s">
        <v>94</v>
      </c>
      <c r="B88" s="55">
        <v>87</v>
      </c>
      <c r="C88" s="56">
        <v>600</v>
      </c>
      <c r="D88" s="57">
        <f t="shared" si="45"/>
        <v>52200</v>
      </c>
      <c r="E88" s="57">
        <f t="shared" si="48"/>
        <v>26100</v>
      </c>
      <c r="F88" s="57">
        <f t="shared" si="49"/>
        <v>26100</v>
      </c>
      <c r="G88" s="58"/>
    </row>
    <row r="89" s="1" customFormat="1" ht="18" customHeight="1" spans="1:7">
      <c r="A89" s="75" t="s">
        <v>95</v>
      </c>
      <c r="B89" s="55">
        <v>118</v>
      </c>
      <c r="C89" s="56">
        <v>600</v>
      </c>
      <c r="D89" s="57">
        <f t="shared" si="45"/>
        <v>70800</v>
      </c>
      <c r="E89" s="57">
        <f t="shared" si="48"/>
        <v>35400</v>
      </c>
      <c r="F89" s="57">
        <f t="shared" si="49"/>
        <v>35400</v>
      </c>
      <c r="G89" s="58"/>
    </row>
    <row r="90" s="1" customFormat="1" ht="18" customHeight="1" spans="1:7">
      <c r="A90" s="75" t="s">
        <v>96</v>
      </c>
      <c r="B90" s="55">
        <v>334</v>
      </c>
      <c r="C90" s="56">
        <v>600</v>
      </c>
      <c r="D90" s="57">
        <f t="shared" si="45"/>
        <v>200400</v>
      </c>
      <c r="E90" s="57">
        <f t="shared" si="48"/>
        <v>100200</v>
      </c>
      <c r="F90" s="57">
        <f t="shared" si="49"/>
        <v>100200</v>
      </c>
      <c r="G90" s="58"/>
    </row>
    <row r="91" s="1" customFormat="1" ht="18" customHeight="1" spans="1:7">
      <c r="A91" s="75" t="s">
        <v>97</v>
      </c>
      <c r="B91" s="55">
        <v>185</v>
      </c>
      <c r="C91" s="56">
        <v>600</v>
      </c>
      <c r="D91" s="57">
        <f t="shared" si="45"/>
        <v>111000</v>
      </c>
      <c r="E91" s="57">
        <f t="shared" si="48"/>
        <v>55500</v>
      </c>
      <c r="F91" s="57">
        <f t="shared" si="49"/>
        <v>55500</v>
      </c>
      <c r="G91" s="58"/>
    </row>
    <row r="92" s="2" customFormat="1" ht="18" customHeight="1" spans="1:7">
      <c r="A92" s="76" t="s">
        <v>98</v>
      </c>
      <c r="B92" s="60">
        <v>60</v>
      </c>
      <c r="C92" s="62">
        <v>600</v>
      </c>
      <c r="D92" s="63">
        <f t="shared" si="45"/>
        <v>36000</v>
      </c>
      <c r="E92" s="63">
        <f t="shared" si="48"/>
        <v>18000</v>
      </c>
      <c r="F92" s="63">
        <f t="shared" si="49"/>
        <v>18000</v>
      </c>
      <c r="G92" s="64"/>
    </row>
    <row r="93" s="1" customFormat="1" ht="18" customHeight="1" spans="1:7">
      <c r="A93" s="75" t="s">
        <v>99</v>
      </c>
      <c r="B93" s="55">
        <v>97</v>
      </c>
      <c r="C93" s="56">
        <v>600</v>
      </c>
      <c r="D93" s="57">
        <f t="shared" si="45"/>
        <v>58200</v>
      </c>
      <c r="E93" s="57">
        <f t="shared" si="48"/>
        <v>29100</v>
      </c>
      <c r="F93" s="57">
        <f t="shared" si="49"/>
        <v>29100</v>
      </c>
      <c r="G93" s="58"/>
    </row>
    <row r="94" s="1" customFormat="1" ht="18" customHeight="1" spans="1:7">
      <c r="A94" s="75" t="s">
        <v>100</v>
      </c>
      <c r="B94" s="55">
        <v>84</v>
      </c>
      <c r="C94" s="56">
        <v>600</v>
      </c>
      <c r="D94" s="57">
        <f t="shared" si="45"/>
        <v>50400</v>
      </c>
      <c r="E94" s="57">
        <f t="shared" si="48"/>
        <v>25200</v>
      </c>
      <c r="F94" s="57">
        <f t="shared" si="49"/>
        <v>25200</v>
      </c>
      <c r="G94" s="58"/>
    </row>
    <row r="95" s="1" customFormat="1" ht="18" customHeight="1" spans="1:7">
      <c r="A95" s="75" t="s">
        <v>101</v>
      </c>
      <c r="B95" s="55">
        <v>105</v>
      </c>
      <c r="C95" s="56">
        <v>600</v>
      </c>
      <c r="D95" s="57">
        <f t="shared" si="45"/>
        <v>63000</v>
      </c>
      <c r="E95" s="57">
        <f t="shared" si="48"/>
        <v>31500</v>
      </c>
      <c r="F95" s="57">
        <f t="shared" si="49"/>
        <v>31500</v>
      </c>
      <c r="G95" s="58"/>
    </row>
    <row r="96" s="2" customFormat="1" ht="18" customHeight="1" spans="1:7">
      <c r="A96" s="76" t="s">
        <v>102</v>
      </c>
      <c r="B96" s="60">
        <v>88</v>
      </c>
      <c r="C96" s="62">
        <v>600</v>
      </c>
      <c r="D96" s="63">
        <f t="shared" si="45"/>
        <v>52800</v>
      </c>
      <c r="E96" s="63">
        <f t="shared" si="48"/>
        <v>26400</v>
      </c>
      <c r="F96" s="63">
        <f t="shared" si="49"/>
        <v>26400</v>
      </c>
      <c r="G96" s="64"/>
    </row>
    <row r="97" s="1" customFormat="1" ht="18" customHeight="1" spans="1:7">
      <c r="A97" s="54" t="s">
        <v>103</v>
      </c>
      <c r="B97" s="55">
        <v>137</v>
      </c>
      <c r="C97" s="56">
        <v>600</v>
      </c>
      <c r="D97" s="57">
        <f t="shared" si="45"/>
        <v>82200</v>
      </c>
      <c r="E97" s="57">
        <f t="shared" si="48"/>
        <v>41100</v>
      </c>
      <c r="F97" s="57">
        <f t="shared" si="49"/>
        <v>41100</v>
      </c>
      <c r="G97" s="58"/>
    </row>
    <row r="98" ht="18" customHeight="1" spans="1:7">
      <c r="A98" s="17" t="s">
        <v>104</v>
      </c>
      <c r="B98" s="18">
        <v>156</v>
      </c>
      <c r="C98" s="19">
        <v>600</v>
      </c>
      <c r="D98" s="25">
        <f t="shared" si="45"/>
        <v>93600</v>
      </c>
      <c r="E98" s="25">
        <f t="shared" si="48"/>
        <v>46800</v>
      </c>
      <c r="F98" s="25">
        <f t="shared" si="49"/>
        <v>46800</v>
      </c>
      <c r="G98" s="40"/>
    </row>
    <row r="99" ht="18" customHeight="1" spans="1:7">
      <c r="A99" s="73" t="s">
        <v>105</v>
      </c>
      <c r="B99" s="18">
        <v>91</v>
      </c>
      <c r="C99" s="19">
        <v>600</v>
      </c>
      <c r="D99" s="65">
        <f t="shared" si="45"/>
        <v>54600</v>
      </c>
      <c r="E99" s="65">
        <f>D99/2-300</f>
        <v>27000</v>
      </c>
      <c r="F99" s="65">
        <f>D99/2+300</f>
        <v>27600</v>
      </c>
      <c r="G99" s="40"/>
    </row>
    <row r="100" ht="21.6" customHeight="1" spans="1:7">
      <c r="A100" s="66" t="s">
        <v>106</v>
      </c>
      <c r="B100" s="28">
        <f t="shared" ref="B100:F100" si="50">SUM(B55:B99)</f>
        <v>7821</v>
      </c>
      <c r="C100" s="19">
        <v>600</v>
      </c>
      <c r="D100" s="67">
        <f t="shared" si="50"/>
        <v>4692600</v>
      </c>
      <c r="E100" s="67">
        <f t="shared" si="50"/>
        <v>2346000</v>
      </c>
      <c r="F100" s="67">
        <f t="shared" si="50"/>
        <v>2346600</v>
      </c>
      <c r="G100" s="68"/>
    </row>
    <row r="101" ht="18" customHeight="1" spans="1:7">
      <c r="A101" s="69" t="s">
        <v>107</v>
      </c>
      <c r="B101" s="70">
        <f t="shared" ref="B101:F101" si="51">B54+B100</f>
        <v>12185</v>
      </c>
      <c r="C101" s="19">
        <v>600</v>
      </c>
      <c r="D101" s="71">
        <f t="shared" si="51"/>
        <v>7967400</v>
      </c>
      <c r="E101" s="71">
        <f t="shared" si="51"/>
        <v>3655000</v>
      </c>
      <c r="F101" s="71">
        <f t="shared" si="51"/>
        <v>3656000</v>
      </c>
      <c r="G101" s="72"/>
    </row>
    <row r="102" ht="21" customHeight="1"/>
    <row r="103" ht="21" customHeight="1"/>
    <row r="104" ht="21" customHeight="1"/>
    <row r="105" ht="21" customHeight="1"/>
    <row r="106" ht="21" customHeight="1"/>
    <row r="107" ht="21" customHeight="1"/>
  </sheetData>
  <autoFilter ref="A5:G102">
    <extLst/>
  </autoFilter>
  <mergeCells count="8">
    <mergeCell ref="A2:G2"/>
    <mergeCell ref="D3:E3"/>
    <mergeCell ref="E4:F4"/>
    <mergeCell ref="A4:A5"/>
    <mergeCell ref="B4:B5"/>
    <mergeCell ref="C4:C5"/>
    <mergeCell ref="D4:D5"/>
    <mergeCell ref="G4:G5"/>
  </mergeCells>
  <pageMargins left="0.472222222222222" right="0.275" top="0.984027777777778" bottom="0.472222222222222" header="0.314583333333333" footer="0.314583333333333"/>
  <pageSetup paperSize="9" scale="82" fitToHeight="2" orientation="portrait" horizontalDpi="600" verticalDpi="180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B4" rgbClr="5EB8B0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 (下文)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LQP</dc:creator>
  <cp:lastModifiedBy>LQP</cp:lastModifiedBy>
  <dcterms:created xsi:type="dcterms:W3CDTF">2024-01-30T03:43:05Z</dcterms:created>
  <dcterms:modified xsi:type="dcterms:W3CDTF">2024-01-30T03:43:29Z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6FCE90EC919C4938B42CDEE76DBD2902</vt:lpwstr>
  </property>
  <property fmtid="{D5CDD505-2E9C-101B-9397-08002B2CF9AE}" pid="3" name="KSOProductBuildVer">
    <vt:lpwstr>2052-11.8.2.11716</vt:lpwstr>
  </property>
</Properties>
</file>